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JAWAHAR NAGAR-2 BRANCH- GOREGAON (WEST)\Ashwin Kumar Jeevraj Shah\"/>
    </mc:Choice>
  </mc:AlternateContent>
  <xr:revisionPtr revIDLastSave="0" documentId="13_ncr:1_{3E72308B-E20F-408F-9094-0AC03B13267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9" i="4" l="1"/>
  <c r="T10" i="4"/>
  <c r="T11" i="4"/>
  <c r="P11" i="4"/>
  <c r="P10" i="4"/>
  <c r="P9" i="4"/>
  <c r="T8" i="4"/>
  <c r="P8" i="4"/>
  <c r="T4" i="4" l="1"/>
  <c r="V18" i="4"/>
  <c r="U19" i="4"/>
  <c r="P7" i="4" l="1"/>
  <c r="H20" i="4" l="1"/>
  <c r="Q12" i="4" l="1"/>
  <c r="P12" i="4"/>
  <c r="Q11" i="4"/>
  <c r="Q10" i="4"/>
  <c r="Q9" i="4"/>
  <c r="Q7" i="4"/>
  <c r="P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<sst xmlns="http://schemas.openxmlformats.org/spreadsheetml/2006/main" count="33" uniqueCount="30">
  <si>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</si>
  <si>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</si>
  <si>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</si>
  <si>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</si>
  <si>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</si>
  <si>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</si>
  <si>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</si>
  <si>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</si>
  <si>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</si>
  <si>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</si>
  <si>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</si>
  <si>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</si>
  <si>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</si>
  <si>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301, 3rd Floor, Wing - C, Laxmi Vaibhav, Jambli Gully, Factory Lane, Borivali West,</t>
  </si>
  <si>
    <t>ca</t>
  </si>
  <si>
    <t>yoc - 1985</t>
  </si>
  <si>
    <t>rate</t>
  </si>
  <si>
    <t>fmv</t>
  </si>
  <si>
    <t>06.11.23</t>
  </si>
  <si>
    <t>03.0.324</t>
  </si>
  <si>
    <t>18.07.23</t>
  </si>
  <si>
    <t>vaibhav laxmi</t>
  </si>
  <si>
    <t>27.06.22</t>
  </si>
  <si>
    <t>690 bua</t>
  </si>
  <si>
    <t>g+7 with lift</t>
  </si>
  <si>
    <t>22.08.24</t>
  </si>
  <si>
    <t>07.08.24</t>
  </si>
  <si>
    <t>29.06.24</t>
  </si>
  <si>
    <t>15.03.24</t>
  </si>
  <si>
    <t>ls - 1.40 to 1.60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</si>
</sst>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21</xdr:row>
      <xdr:rowOff>0</xdr:rowOff>
    </xdr:from>
    <xdr:to>
      <xdr:col>26</xdr:col>
      <xdr:colOff>601180</xdr:colOff>
      <xdr:row>61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C96271-F6E4-4993-8E18-D5EF2CCB8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5300" y="4572000"/>
          <a:ext cx="7916380" cy="76782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57CB60-6EE6-4D04-A095-8050D4760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58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E31C64-5DB4-48E4-92CA-5A5F6F34E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372718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BDB8A0-2A35-475B-9E41-50407A82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07118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5755C3-EBDB-416E-8C7F-0B0465734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B8A4CC-657B-419A-833C-E4702E6DE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254C8B-D4C5-4B49-8550-A13A8CF5E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ABA889-F13A-48E5-8BF3-FBF6E0DE0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DE971C-BE94-4C21-B4BA-866553455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89C4B5-445B-4F01-857B-29BA66B7C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7" sqref="I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450</v>
      </c>
      <c r="C2" s="4">
        <f>B2*1.2</f>
        <v>540</v>
      </c>
      <c r="D2" s="4">
        <f t="shared" ref="D2:D13" si="2">C2*1.2</f>
        <v>648</v>
      </c>
      <c r="E2" s="5">
        <f t="shared" ref="E2:E13" si="3">R2</f>
        <v>13000000</v>
      </c>
      <c r="F2" s="15">
        <f t="shared" ref="F2:F13" si="4">ROUND((E2/B2),0)</f>
        <v>28889</v>
      </c>
      <c r="G2" s="10">
        <f t="shared" ref="G2:G13" si="5">ROUND((E2/C2),0)</f>
        <v>24074</v>
      </c>
      <c r="H2" s="10">
        <f t="shared" ref="H2:H13" si="6">ROUND((E2/D2),0)</f>
        <v>20062</v>
      </c>
      <c r="I2" s="4" t="e">
        <f>#REF!</f>
        <v>#REF!</v>
      </c>
      <c r="J2" s="4">
        <f t="shared" ref="J2:J13" si="7">S2</f>
        <v>0</v>
      </c>
      <c r="O2">
        <v>0</v>
      </c>
      <c r="P2">
        <v>540</v>
      </c>
      <c r="Q2">
        <f t="shared" ref="Q2:Q12" si="8">P2/1.2</f>
        <v>450</v>
      </c>
      <c r="R2" s="2">
        <v>13000000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444.16666666666669</v>
      </c>
      <c r="C3" s="4">
        <f t="shared" ref="C3:C15" si="9">B3*1.2</f>
        <v>533</v>
      </c>
      <c r="D3" s="4">
        <f t="shared" si="2"/>
        <v>639.6</v>
      </c>
      <c r="E3" s="5">
        <f t="shared" si="3"/>
        <v>13500000</v>
      </c>
      <c r="F3" s="15">
        <f t="shared" si="4"/>
        <v>30394</v>
      </c>
      <c r="G3" s="10">
        <f t="shared" si="5"/>
        <v>25328</v>
      </c>
      <c r="H3" s="10">
        <f t="shared" si="6"/>
        <v>21107</v>
      </c>
      <c r="I3" s="4" t="e">
        <f>#REF!</f>
        <v>#REF!</v>
      </c>
      <c r="J3" s="4">
        <f t="shared" si="7"/>
        <v>0</v>
      </c>
      <c r="O3">
        <v>0</v>
      </c>
      <c r="P3">
        <v>533</v>
      </c>
      <c r="Q3">
        <f t="shared" si="8"/>
        <v>444.16666666666669</v>
      </c>
      <c r="R3" s="2">
        <v>13500000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666.66666666666674</v>
      </c>
      <c r="C4" s="4">
        <f t="shared" si="9"/>
        <v>800.00000000000011</v>
      </c>
      <c r="D4" s="4">
        <f t="shared" si="2"/>
        <v>960.00000000000011</v>
      </c>
      <c r="E4" s="5">
        <f t="shared" si="3"/>
        <v>13000000</v>
      </c>
      <c r="F4" s="10">
        <f t="shared" si="4"/>
        <v>19500</v>
      </c>
      <c r="G4" s="10">
        <f t="shared" si="5"/>
        <v>16250</v>
      </c>
      <c r="H4" s="10">
        <f t="shared" si="6"/>
        <v>13542</v>
      </c>
      <c r="I4" s="4" t="e">
        <f>#REF!</f>
        <v>#REF!</v>
      </c>
      <c r="J4" s="4" t="str">
        <f t="shared" si="7"/>
        <v>06.11.23</v>
      </c>
      <c r="O4">
        <v>0</v>
      </c>
      <c r="P4">
        <v>800</v>
      </c>
      <c r="Q4">
        <f t="shared" si="8"/>
        <v>666.66666666666674</v>
      </c>
      <c r="R4" s="2">
        <v>13000000</v>
      </c>
      <c r="S4" s="8" t="s">
        <v>18</v>
      </c>
      <c r="T4" s="8">
        <f>F4*1.2</f>
        <v>23400</v>
      </c>
    </row>
    <row r="5" spans="1:20" x14ac:dyDescent="0.25">
      <c r="A5" s="4">
        <f t="shared" si="0"/>
        <v>0</v>
      </c>
      <c r="B5" s="4">
        <f t="shared" si="1"/>
        <v>725</v>
      </c>
      <c r="C5" s="4">
        <f t="shared" si="9"/>
        <v>870</v>
      </c>
      <c r="D5" s="4">
        <f t="shared" si="2"/>
        <v>1044</v>
      </c>
      <c r="E5" s="5">
        <f t="shared" si="3"/>
        <v>12000000</v>
      </c>
      <c r="F5" s="10">
        <f t="shared" si="4"/>
        <v>16552</v>
      </c>
      <c r="G5" s="10">
        <f t="shared" si="5"/>
        <v>13793</v>
      </c>
      <c r="H5" s="10">
        <f t="shared" si="6"/>
        <v>11494</v>
      </c>
      <c r="I5" s="4" t="e">
        <f>#REF!</f>
        <v>#REF!</v>
      </c>
      <c r="J5" s="4" t="str">
        <f t="shared" si="7"/>
        <v>03.0.324</v>
      </c>
      <c r="O5">
        <v>0</v>
      </c>
      <c r="P5">
        <v>870</v>
      </c>
      <c r="Q5">
        <f t="shared" si="8"/>
        <v>725</v>
      </c>
      <c r="R5" s="2">
        <v>12000000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550</v>
      </c>
      <c r="C6" s="4">
        <f t="shared" si="9"/>
        <v>660</v>
      </c>
      <c r="D6" s="4">
        <f t="shared" si="2"/>
        <v>792</v>
      </c>
      <c r="E6" s="5">
        <f t="shared" si="3"/>
        <v>7000000</v>
      </c>
      <c r="F6" s="10">
        <f t="shared" si="4"/>
        <v>12727</v>
      </c>
      <c r="G6" s="10">
        <f t="shared" si="5"/>
        <v>10606</v>
      </c>
      <c r="H6" s="10">
        <f t="shared" si="6"/>
        <v>8838</v>
      </c>
      <c r="I6" s="4" t="e">
        <f>#REF!</f>
        <v>#REF!</v>
      </c>
      <c r="J6" s="4" t="str">
        <f t="shared" si="7"/>
        <v>18.07.23</v>
      </c>
      <c r="O6">
        <v>0</v>
      </c>
      <c r="P6">
        <f t="shared" ref="P6:P12" si="10">O6/1.2</f>
        <v>0</v>
      </c>
      <c r="Q6">
        <v>550</v>
      </c>
      <c r="R6" s="2">
        <v>7000000</v>
      </c>
      <c r="S6" s="8" t="s">
        <v>20</v>
      </c>
      <c r="T6" s="8" t="s">
        <v>21</v>
      </c>
    </row>
    <row r="7" spans="1:20" x14ac:dyDescent="0.25">
      <c r="A7" s="4">
        <f t="shared" si="0"/>
        <v>0</v>
      </c>
      <c r="B7" s="4">
        <f t="shared" si="1"/>
        <v>341.75700000000001</v>
      </c>
      <c r="C7" s="4">
        <f t="shared" si="9"/>
        <v>410.10840000000002</v>
      </c>
      <c r="D7" s="4">
        <f t="shared" si="2"/>
        <v>492.13008000000002</v>
      </c>
      <c r="E7" s="5">
        <f t="shared" si="3"/>
        <v>6400000</v>
      </c>
      <c r="F7" s="15">
        <f t="shared" si="4"/>
        <v>18727</v>
      </c>
      <c r="G7" s="10">
        <f t="shared" si="5"/>
        <v>15606</v>
      </c>
      <c r="H7" s="10">
        <f t="shared" si="6"/>
        <v>13005</v>
      </c>
      <c r="I7" s="4" t="e">
        <f>#REF!</f>
        <v>#REF!</v>
      </c>
      <c r="J7" s="4" t="str">
        <f t="shared" si="7"/>
        <v>27.06.22</v>
      </c>
      <c r="O7">
        <v>0</v>
      </c>
      <c r="P7">
        <f>38.1*10.764</f>
        <v>410.10840000000002</v>
      </c>
      <c r="Q7">
        <f t="shared" si="8"/>
        <v>341.75700000000001</v>
      </c>
      <c r="R7" s="2">
        <v>6400000</v>
      </c>
      <c r="S7" s="8" t="s">
        <v>22</v>
      </c>
      <c r="T7" s="8"/>
    </row>
    <row r="8" spans="1:20" x14ac:dyDescent="0.25">
      <c r="A8" s="4">
        <f t="shared" si="0"/>
        <v>0</v>
      </c>
      <c r="B8" s="4">
        <f t="shared" si="1"/>
        <v>330</v>
      </c>
      <c r="C8" s="4">
        <f t="shared" si="9"/>
        <v>396</v>
      </c>
      <c r="D8" s="4">
        <f t="shared" si="2"/>
        <v>475.2</v>
      </c>
      <c r="E8" s="5">
        <f t="shared" si="3"/>
        <v>6900000</v>
      </c>
      <c r="F8" s="15">
        <f t="shared" si="4"/>
        <v>20909</v>
      </c>
      <c r="G8" s="10">
        <f t="shared" si="5"/>
        <v>17424</v>
      </c>
      <c r="H8" s="10">
        <f t="shared" si="6"/>
        <v>14520</v>
      </c>
      <c r="I8" s="4" t="e">
        <f>#REF!</f>
        <v>#REF!</v>
      </c>
      <c r="J8" s="4" t="str">
        <f t="shared" si="7"/>
        <v>22.08.24</v>
      </c>
      <c r="O8">
        <v>0</v>
      </c>
      <c r="P8">
        <f t="shared" si="10"/>
        <v>0</v>
      </c>
      <c r="Q8">
        <v>330</v>
      </c>
      <c r="R8" s="2">
        <v>6900000</v>
      </c>
      <c r="S8" s="8" t="s">
        <v>25</v>
      </c>
      <c r="T8" s="8">
        <f>F8*1.2</f>
        <v>25090.799999999999</v>
      </c>
    </row>
    <row r="9" spans="1:20" x14ac:dyDescent="0.25">
      <c r="A9" s="4">
        <f t="shared" si="0"/>
        <v>0</v>
      </c>
      <c r="B9" s="4">
        <f t="shared" si="1"/>
        <v>883.63470000000007</v>
      </c>
      <c r="C9" s="4">
        <f t="shared" si="9"/>
        <v>1060.3616400000001</v>
      </c>
      <c r="D9" s="4">
        <f t="shared" si="2"/>
        <v>1272.433968</v>
      </c>
      <c r="E9" s="5">
        <f t="shared" si="3"/>
        <v>25100000</v>
      </c>
      <c r="F9" s="10">
        <f t="shared" si="4"/>
        <v>28405</v>
      </c>
      <c r="G9" s="10">
        <f t="shared" si="5"/>
        <v>23671</v>
      </c>
      <c r="H9" s="10">
        <f t="shared" si="6"/>
        <v>19726</v>
      </c>
      <c r="I9" s="4" t="e">
        <f>#REF!</f>
        <v>#REF!</v>
      </c>
      <c r="J9" s="4" t="str">
        <f t="shared" si="7"/>
        <v>07.08.24</v>
      </c>
      <c r="O9">
        <v>0</v>
      </c>
      <c r="P9">
        <f>98.51*10.764</f>
        <v>1060.3616400000001</v>
      </c>
      <c r="Q9">
        <f t="shared" si="8"/>
        <v>883.63470000000007</v>
      </c>
      <c r="R9" s="2">
        <v>25100000</v>
      </c>
      <c r="S9" s="8" t="s">
        <v>26</v>
      </c>
      <c r="T9" s="8">
        <f t="shared" ref="T9:T11" si="11">F9*1.2</f>
        <v>34086</v>
      </c>
    </row>
    <row r="10" spans="1:20" x14ac:dyDescent="0.25">
      <c r="A10" s="4">
        <f t="shared" si="0"/>
        <v>0</v>
      </c>
      <c r="B10" s="4">
        <f t="shared" si="1"/>
        <v>620.93266666666682</v>
      </c>
      <c r="C10" s="4">
        <f t="shared" si="9"/>
        <v>745.11920000000021</v>
      </c>
      <c r="D10" s="4">
        <f t="shared" si="2"/>
        <v>894.14304000000027</v>
      </c>
      <c r="E10" s="5">
        <f t="shared" si="3"/>
        <v>18000000</v>
      </c>
      <c r="F10" s="10">
        <f t="shared" si="4"/>
        <v>28989</v>
      </c>
      <c r="G10" s="10">
        <f t="shared" si="5"/>
        <v>24157</v>
      </c>
      <c r="H10" s="10">
        <f t="shared" si="6"/>
        <v>20131</v>
      </c>
      <c r="I10" s="4" t="e">
        <f>#REF!</f>
        <v>#REF!</v>
      </c>
      <c r="J10" s="4" t="str">
        <f t="shared" si="7"/>
        <v>29.06.24</v>
      </c>
      <c r="O10">
        <v>0</v>
      </c>
      <c r="P10">
        <f>70.03*10.64</f>
        <v>745.11920000000009</v>
      </c>
      <c r="Q10">
        <f t="shared" si="8"/>
        <v>620.93266666666682</v>
      </c>
      <c r="R10" s="2">
        <v>18000000</v>
      </c>
      <c r="S10" s="8" t="s">
        <v>27</v>
      </c>
      <c r="T10" s="8">
        <f t="shared" si="11"/>
        <v>34786.799999999996</v>
      </c>
    </row>
    <row r="11" spans="1:20" x14ac:dyDescent="0.25">
      <c r="A11" s="4">
        <f t="shared" si="0"/>
        <v>0</v>
      </c>
      <c r="B11" s="4">
        <f t="shared" si="1"/>
        <v>370.10219999999998</v>
      </c>
      <c r="C11" s="4">
        <f t="shared" si="9"/>
        <v>444.12263999999999</v>
      </c>
      <c r="D11" s="4">
        <f t="shared" si="2"/>
        <v>532.94716799999992</v>
      </c>
      <c r="E11" s="5">
        <f t="shared" si="3"/>
        <v>10511000</v>
      </c>
      <c r="F11" s="10">
        <f t="shared" si="4"/>
        <v>28400</v>
      </c>
      <c r="G11" s="10">
        <f t="shared" si="5"/>
        <v>23667</v>
      </c>
      <c r="H11" s="10">
        <f t="shared" si="6"/>
        <v>19722</v>
      </c>
      <c r="I11" s="4" t="e">
        <f>#REF!</f>
        <v>#REF!</v>
      </c>
      <c r="J11" s="4" t="str">
        <f t="shared" si="7"/>
        <v>15.03.24</v>
      </c>
      <c r="O11">
        <v>0</v>
      </c>
      <c r="P11">
        <f>41.26*10.764</f>
        <v>444.12263999999993</v>
      </c>
      <c r="Q11">
        <f t="shared" si="8"/>
        <v>370.10219999999998</v>
      </c>
      <c r="R11" s="2">
        <v>10511000</v>
      </c>
      <c r="S11" s="8" t="s">
        <v>28</v>
      </c>
      <c r="T11" s="8">
        <f t="shared" si="11"/>
        <v>34080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575</v>
      </c>
      <c r="U18">
        <v>13800000</v>
      </c>
      <c r="V18">
        <f>U18/575</f>
        <v>24000</v>
      </c>
    </row>
    <row r="19" spans="7:24" x14ac:dyDescent="0.25">
      <c r="G19" t="s">
        <v>16</v>
      </c>
      <c r="H19">
        <v>25500</v>
      </c>
      <c r="U19">
        <f>U18/690</f>
        <v>20000</v>
      </c>
    </row>
    <row r="20" spans="7:24" x14ac:dyDescent="0.25">
      <c r="G20" t="s">
        <v>17</v>
      </c>
      <c r="H20">
        <f>H19*H18</f>
        <v>14662500</v>
      </c>
      <c r="Q20" t="s">
        <v>23</v>
      </c>
    </row>
    <row r="22" spans="7:24" x14ac:dyDescent="0.25">
      <c r="G22" s="6"/>
      <c r="H22" s="6"/>
    </row>
    <row r="23" spans="7:24" x14ac:dyDescent="0.25">
      <c r="G23" t="s">
        <v>29</v>
      </c>
    </row>
    <row r="24" spans="7:24" x14ac:dyDescent="0.25">
      <c r="G24" t="s">
        <v>15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2024-08-28T09:35:03Z</dcterms:modified>
</cp:coreProperties>
</file>