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Myra\"/>
    </mc:Choice>
  </mc:AlternateContent>
  <xr:revisionPtr revIDLastSave="0" documentId="13_ncr:1_{FC473334-D8C9-4126-A097-560F4AF6CCCD}" xr6:coauthVersionLast="47" xr6:coauthVersionMax="47" xr10:uidLastSave="{00000000-0000-0000-0000-000000000000}"/>
  <bookViews>
    <workbookView xWindow="390" yWindow="15" windowWidth="14025" windowHeight="15465" xr2:uid="{00000000-000D-0000-FFFF-FFFF00000000}"/>
  </bookViews>
  <sheets>
    <sheet name="Final Summary" sheetId="8" r:id="rId1"/>
    <sheet name="Summary Sheet" sheetId="9" r:id="rId2"/>
    <sheet name="Land, Stamp Duty cost" sheetId="27" r:id="rId3"/>
    <sheet name="RENT  HARD SHIP COMPENSATION" sheetId="28" r:id="rId4"/>
    <sheet name="APPROVAL COST" sheetId="30" r:id="rId5"/>
    <sheet name="CONSTRUCTION COST" sheetId="32" r:id="rId6"/>
    <sheet name="PROFESSINAL CHARGES" sheetId="31" r:id="rId7"/>
    <sheet name="Admin" sheetId="29" r:id="rId8"/>
    <sheet name="Interest" sheetId="6" r:id="rId9"/>
    <sheet name="Construction Area Statement" sheetId="1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fco2" localSheetId="2" hidden="1">{#N/A,#N/A,FALSE,"gc (2)"}</definedName>
    <definedName name="___fco2" hidden="1">{#N/A,#N/A,FALSE,"gc (2)"}</definedName>
    <definedName name="___key1" localSheetId="2" hidden="1">#REF!</definedName>
    <definedName name="___key1" hidden="1">[1]sheet6!#REF!</definedName>
    <definedName name="___key2" localSheetId="2" hidden="1">#REF!</definedName>
    <definedName name="___key2" hidden="1">#REF!</definedName>
    <definedName name="_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2" hidden="1">{#N/A,#N/A,FALSE,"gc (2)"}</definedName>
    <definedName name="___ram1" hidden="1">{#N/A,#N/A,FALSE,"gc (2)"}</definedName>
    <definedName name="___sti02" localSheetId="2" hidden="1">{#N/A,#N/A,FALSE,"gc (2)"}</definedName>
    <definedName name="___sti02" hidden="1">{#N/A,#N/A,FALSE,"gc (2)"}</definedName>
    <definedName name="_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2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2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localSheetId="2" hidden="1">#REF!</definedName>
    <definedName name="__123Graph_ASummary" hidden="1">#REF!</definedName>
    <definedName name="__123Graph_B" localSheetId="2" hidden="1">#REF!</definedName>
    <definedName name="__123Graph_B" hidden="1">#REF!</definedName>
    <definedName name="__123Graph_BIncome" localSheetId="2" hidden="1">#REF!</definedName>
    <definedName name="__123Graph_BIncome" hidden="1">#REF!</definedName>
    <definedName name="__123Graph_BSummary" localSheetId="2" hidden="1">#REF!</definedName>
    <definedName name="__123Graph_BSummary" hidden="1">#REF!</definedName>
    <definedName name="__123Graph_D" localSheetId="2" hidden="1">#REF!</definedName>
    <definedName name="__123Graph_D" hidden="1">#REF!</definedName>
    <definedName name="__123Graph_F" localSheetId="2" hidden="1">#REF!</definedName>
    <definedName name="__123Graph_F" hidden="1">#REF!</definedName>
    <definedName name="__123Graph_X" localSheetId="2" hidden="1">#REF!</definedName>
    <definedName name="__123Graph_X" hidden="1">#REF!</definedName>
    <definedName name="__123Graph_XIncome" localSheetId="2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localSheetId="2" hidden="1">#REF!</definedName>
    <definedName name="__key1" hidden="1">[1]sheet6!#REF!</definedName>
    <definedName name="__key2" localSheetId="2" hidden="1">#REF!</definedName>
    <definedName name="__key2" hidden="1">#REF!</definedName>
    <definedName name="_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2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2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localSheetId="2" hidden="1">#REF!</definedName>
    <definedName name="_2__123Graph_AChart_1AJ" hidden="1">#REF!</definedName>
    <definedName name="_2__123Graph_AService_Expense" localSheetId="2" hidden="1">#REF!</definedName>
    <definedName name="_2__123Graph_AService_Expense" hidden="1">#REF!</definedName>
    <definedName name="_3__123Graph_AChart_1Q" localSheetId="2" hidden="1">#REF!</definedName>
    <definedName name="_3__123Graph_AChart_1Q" hidden="1">#REF!</definedName>
    <definedName name="_3__123Graph_BAdmin_Expenses" localSheetId="2" hidden="1">#REF!</definedName>
    <definedName name="_3__123Graph_BAdmin_Expenses" hidden="1">#REF!</definedName>
    <definedName name="_4__123Graph_BChart_1Q" localSheetId="2" hidden="1">#REF!</definedName>
    <definedName name="_4__123Graph_BChart_1Q" hidden="1">#REF!</definedName>
    <definedName name="_4__123Graph_BService_Expense" localSheetId="2" hidden="1">#REF!</definedName>
    <definedName name="_4__123Graph_BService_Expense" hidden="1">#REF!</definedName>
    <definedName name="_5__123Graph_XAdmin_Expenses" localSheetId="2" hidden="1">#REF!</definedName>
    <definedName name="_5__123Graph_XAdmin_Expenses" hidden="1">#REF!</definedName>
    <definedName name="_6__123Graph_XService_Expense" localSheetId="2" hidden="1">#REF!</definedName>
    <definedName name="_6__123Graph_XService_Expense" hidden="1">#REF!</definedName>
    <definedName name="_a1" localSheetId="2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localSheetId="2" hidden="1">#REF!</definedName>
    <definedName name="_Dist_Values" hidden="1">'[2]MN T.B.'!#REF!</definedName>
    <definedName name="_e4" localSheetId="2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2" hidden="1">{#N/A,#N/A,FALSE,"gc (2)"}</definedName>
    <definedName name="_fco2" hidden="1">{#N/A,#N/A,FALSE,"gc (2)"}</definedName>
    <definedName name="_Fill" hidden="1">#REF!</definedName>
    <definedName name="_Key1" localSheetId="2" hidden="1">#REF!</definedName>
    <definedName name="_Key1" hidden="1">'[3]H-INPUT'!#REF!</definedName>
    <definedName name="_Key2" localSheetId="2" hidden="1">#REF!</definedName>
    <definedName name="_Key2" hidden="1">[4]CHECK!#REF!</definedName>
    <definedName name="_MR10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2" hidden="1">{#N/A,#N/A,FALSE,"gc (2)"}</definedName>
    <definedName name="_ram1" hidden="1">{#N/A,#N/A,FALSE,"gc (2)"}</definedName>
    <definedName name="_Sort" hidden="1">#REF!</definedName>
    <definedName name="_sti02" localSheetId="2" hidden="1">{#N/A,#N/A,FALSE,"gc (2)"}</definedName>
    <definedName name="_sti02" hidden="1">{#N/A,#N/A,FALSE,"gc (2)"}</definedName>
    <definedName name="_t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2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localSheetId="2" hidden="1">#REF!</definedName>
    <definedName name="_Table1_Out" hidden="1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[5]HOTComps!#REF!</definedName>
    <definedName name="_tb1" localSheetId="2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localSheetId="2" hidden="1">#REF!</definedName>
    <definedName name="AA.Reports.Available" hidden="1">#REF!</definedName>
    <definedName name="aa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2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2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2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2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2" hidden="1">{#N/A,#N/A,FALSE,"Expense Comparison"}</definedName>
    <definedName name="asdfsdfsdf" hidden="1">{#N/A,#N/A,FALSE,"Expense Comparison"}</definedName>
    <definedName name="assetfull_4">#REF!</definedName>
    <definedName name="assetfull_5" localSheetId="2">#REF!</definedName>
    <definedName name="assetfull_5">#REF!</definedName>
    <definedName name="assetfull_6" localSheetId="2">#REF!</definedName>
    <definedName name="assetfull_6">#REF!</definedName>
    <definedName name="assetfull_7" localSheetId="2">#REF!</definedName>
    <definedName name="assetfull_7">#REF!</definedName>
    <definedName name="assetfull_8" localSheetId="2">#REF!</definedName>
    <definedName name="assetfull_8">#REF!</definedName>
    <definedName name="ASSETS1_4" localSheetId="2">#REF!</definedName>
    <definedName name="ASSETS1_4">#REF!</definedName>
    <definedName name="ASSETS1_5" localSheetId="2">#REF!</definedName>
    <definedName name="ASSETS1_5">#REF!</definedName>
    <definedName name="ASSETS1_6" localSheetId="2">#REF!</definedName>
    <definedName name="ASSETS1_6">#REF!</definedName>
    <definedName name="ASSETS1_7" localSheetId="2">#REF!</definedName>
    <definedName name="ASSETS1_7">#REF!</definedName>
    <definedName name="ASSETS1_8" localSheetId="2">#REF!</definedName>
    <definedName name="ASSETS1_8">#REF!</definedName>
    <definedName name="ASST2_4" localSheetId="2">#REF!</definedName>
    <definedName name="ASST2_4">#REF!</definedName>
    <definedName name="ASST2_5" localSheetId="2">#REF!</definedName>
    <definedName name="ASST2_5">#REF!</definedName>
    <definedName name="ASST2_6" localSheetId="2">#REF!</definedName>
    <definedName name="ASST2_6">#REF!</definedName>
    <definedName name="ASST2_7" localSheetId="2">#REF!</definedName>
    <definedName name="ASST2_7">#REF!</definedName>
    <definedName name="ASST2_8" localSheetId="2">#REF!</definedName>
    <definedName name="ASST2_8">#REF!</definedName>
    <definedName name="BADWE" localSheetId="2" hidden="1">{#N/A,#N/A,FALSE,"mpph1";#N/A,#N/A,FALSE,"mpmseb";#N/A,#N/A,FALSE,"mpph2"}</definedName>
    <definedName name="BADWE" hidden="1">{#N/A,#N/A,FALSE,"mpph1";#N/A,#N/A,FALSE,"mpmseb";#N/A,#N/A,FALSE,"mpph2"}</definedName>
    <definedName name="bc" localSheetId="2" hidden="1">{#N/A,#N/A,FALSE,"One Pager";#N/A,#N/A,FALSE,"Technical"}</definedName>
    <definedName name="bc" hidden="1">{#N/A,#N/A,FALSE,"One Pager";#N/A,#N/A,FALSE,"Technical"}</definedName>
    <definedName name="beattle" localSheetId="2" hidden="1">{"Full Sheet",#N/A,FALSE,"Expense Comparison"}</definedName>
    <definedName name="beattle" hidden="1">{"Full Sheet",#N/A,FALSE,"Expense Comparison"}</definedName>
    <definedName name="BEP_4">#REF!</definedName>
    <definedName name="BEP_5" localSheetId="2">#REF!</definedName>
    <definedName name="BEP_5">#REF!</definedName>
    <definedName name="BEP_6" localSheetId="2">#REF!</definedName>
    <definedName name="BEP_6">#REF!</definedName>
    <definedName name="BEP_7" localSheetId="2">#REF!</definedName>
    <definedName name="BEP_7">#REF!</definedName>
    <definedName name="BEP_8" localSheetId="2">#REF!</definedName>
    <definedName name="BEP_8">#REF!</definedName>
    <definedName name="bijalpur2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2" hidden="1">{#N/A,#N/A,FALSE,"mpph1";#N/A,#N/A,FALSE,"mpmseb";#N/A,#N/A,FALSE,"mpph2"}</definedName>
    <definedName name="ccccc" hidden="1">{#N/A,#N/A,FALSE,"mpph1";#N/A,#N/A,FALSE,"mpmseb";#N/A,#N/A,FALSE,"mpph2"}</definedName>
    <definedName name="Cha" localSheetId="2" hidden="1">{#N/A,#N/A,FALSE,"gc (2)"}</definedName>
    <definedName name="Cha" hidden="1">{#N/A,#N/A,FALSE,"gc (2)"}</definedName>
    <definedName name="checkpoints">#REF!</definedName>
    <definedName name="com" localSheetId="2" hidden="1">{#N/A,#N/A,FALSE,"mpph1";#N/A,#N/A,FALSE,"mpmseb";#N/A,#N/A,FALSE,"mpph2"}</definedName>
    <definedName name="com" hidden="1">{#N/A,#N/A,FALSE,"mpph1";#N/A,#N/A,FALSE,"mpmseb";#N/A,#N/A,FALSE,"mpph2"}</definedName>
    <definedName name="COMPARISON" localSheetId="2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2" hidden="1">{"sheet a",#N/A,FALSE,"A";"2 9 casflow",#N/A,FALSE,"B"}</definedName>
    <definedName name="copy" hidden="1">{"sheet a",#N/A,FALSE,"A";"2 9 casflow",#N/A,FALSE,"B"}</definedName>
    <definedName name="copy2" localSheetId="2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localSheetId="2" hidden="1">OFFSET(#REF!,1,0)</definedName>
    <definedName name="Data.Dump" hidden="1">OFFSET([6]!Data.Top.Left,1,0)</definedName>
    <definedName name="DATA_08" localSheetId="2" hidden="1">#REF!</definedName>
    <definedName name="DATA_08" hidden="1">'[7]Asset depreciation'!#REF!</definedName>
    <definedName name="Database.File" localSheetId="2" hidden="1">#REF!</definedName>
    <definedName name="Database.File" hidden="1">#REF!</definedName>
    <definedName name="dd" localSheetId="2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fg" localSheetId="2" hidden="1">{#N/A,#N/A,FALSE,"gc (2)"}</definedName>
    <definedName name="dfg" hidden="1">{#N/A,#N/A,FALSE,"gc (2)"}</definedName>
    <definedName name="dfgg" localSheetId="2" hidden="1">{#N/A,#N/A,FALSE,"gc (2)"}</definedName>
    <definedName name="dfgg" hidden="1">{#N/A,#N/A,FALSE,"gc (2)"}</definedName>
    <definedName name="DSCR">#REF!</definedName>
    <definedName name="DSCR_4" localSheetId="2">#REF!</definedName>
    <definedName name="DSCR_4">#REF!</definedName>
    <definedName name="DSCR_5" localSheetId="2">#REF!</definedName>
    <definedName name="DSCR_5">#REF!</definedName>
    <definedName name="DSCR_6" localSheetId="2">#REF!</definedName>
    <definedName name="DSCR_6">#REF!</definedName>
    <definedName name="DSCR_7" localSheetId="2">#REF!</definedName>
    <definedName name="DSCR_7">#REF!</definedName>
    <definedName name="DSCR_8" localSheetId="2">#REF!</definedName>
    <definedName name="DSCR_8">#REF!</definedName>
    <definedName name="ELECTRICAL" localSheetId="2" hidden="1">{#N/A,#N/A,FALSE,"mpph1";#N/A,#N/A,FALSE,"mpmseb";#N/A,#N/A,FALSE,"mpph2"}</definedName>
    <definedName name="ELECTRICAL" hidden="1">{#N/A,#N/A,FALSE,"mpph1";#N/A,#N/A,FALSE,"mpmseb";#N/A,#N/A,FALSE,"mpph2"}</definedName>
    <definedName name="ere" localSheetId="2" hidden="1">{"sheet a",#N/A,FALSE,"A";"2 9 casflow",#N/A,FALSE,"B"}</definedName>
    <definedName name="ere" hidden="1">{"sheet a",#N/A,FALSE,"A";"2 9 casflow",#N/A,FALSE,"B"}</definedName>
    <definedName name="ert5t6" localSheetId="2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2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2" hidden="1">{#N/A,#N/A,FALSE,"gc (2)"}</definedName>
    <definedName name="FC" hidden="1">{#N/A,#N/A,FALSE,"gc (2)"}</definedName>
    <definedName name="fdf" localSheetId="2" hidden="1">{"Full Sheet",#N/A,FALSE,"Expense Comparison"}</definedName>
    <definedName name="fdf" hidden="1">{"Full Sheet",#N/A,FALSE,"Expense Comparison"}</definedName>
    <definedName name="ff" localSheetId="2" hidden="1">{#N/A,#N/A,FALSE,"gc (2)"}</definedName>
    <definedName name="ff" hidden="1">{#N/A,#N/A,FALSE,"gc (2)"}</definedName>
    <definedName name="fgh" localSheetId="2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localSheetId="2" hidden="1">#REF!</definedName>
    <definedName name="File.Type" hidden="1">#REF!</definedName>
    <definedName name="fill" localSheetId="2" hidden="1">#REF!</definedName>
    <definedName name="fill" hidden="1">[8]Set!#REF!</definedName>
    <definedName name="fill." localSheetId="2" hidden="1">#REF!</definedName>
    <definedName name="fill." hidden="1">[8]Set!#REF!</definedName>
    <definedName name="FUNDFLOW" localSheetId="2">#REF!</definedName>
    <definedName name="FUNDFLOW">#REF!</definedName>
    <definedName name="FUNDFLOW_4" localSheetId="2">#REF!</definedName>
    <definedName name="FUNDFLOW_4">#REF!</definedName>
    <definedName name="FUNDFLOW_5" localSheetId="2">#REF!</definedName>
    <definedName name="FUNDFLOW_5">#REF!</definedName>
    <definedName name="FUNDFLOW_6" localSheetId="2">#REF!</definedName>
    <definedName name="FUNDFLOW_6">#REF!</definedName>
    <definedName name="FUNDFLOW_7" localSheetId="2">#REF!</definedName>
    <definedName name="FUNDFLOW_7">#REF!</definedName>
    <definedName name="FUNDFLOW_8" localSheetId="2">#REF!</definedName>
    <definedName name="FUNDFLOW_8">#REF!</definedName>
    <definedName name="ghj" localSheetId="2" hidden="1">{#N/A,#N/A,FALSE,"gc (2)"}</definedName>
    <definedName name="ghj" hidden="1">{#N/A,#N/A,FALSE,"gc (2)"}</definedName>
    <definedName name="gupta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2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2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2" hidden="1">{#N/A,#N/A,FALSE,"gc (2)"}</definedName>
    <definedName name="In" hidden="1">{#N/A,#N/A,FALSE,"gc (2)"}</definedName>
    <definedName name="Incurr" localSheetId="2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2" hidden="1">{#N/A,#N/A,FALSE,"gc (2)"}</definedName>
    <definedName name="Jay" hidden="1">{#N/A,#N/A,FALSE,"gc (2)"}</definedName>
    <definedName name="jj" localSheetId="2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 localSheetId="2">#REF!</definedName>
    <definedName name="KEY_INDICATORS_5">#REF!</definedName>
    <definedName name="KEY_INDICATORS_6" localSheetId="2">#REF!</definedName>
    <definedName name="KEY_INDICATORS_6">#REF!</definedName>
    <definedName name="KEY_INDICATORS_7" localSheetId="2">#REF!</definedName>
    <definedName name="KEY_INDICATORS_7">#REF!</definedName>
    <definedName name="KEY_INDICATORS_8" localSheetId="2">#REF!</definedName>
    <definedName name="KEY_INDICATORS_8">#REF!</definedName>
    <definedName name="kyd.ChngCell.01." localSheetId="2" hidden="1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 localSheetId="2">#REF!</definedName>
    <definedName name="LIAB_5">#REF!</definedName>
    <definedName name="LIAB_6" localSheetId="2">#REF!</definedName>
    <definedName name="LIAB_6">#REF!</definedName>
    <definedName name="LIAB_7" localSheetId="2">#REF!</definedName>
    <definedName name="LIAB_7">#REF!</definedName>
    <definedName name="LIAB_8" localSheetId="2">#REF!</definedName>
    <definedName name="LIAB_8">#REF!</definedName>
    <definedName name="MCBDB" localSheetId="2" hidden="1">{#N/A,#N/A,FALSE,"mpph1";#N/A,#N/A,FALSE,"mpmseb";#N/A,#N/A,FALSE,"mpph2"}</definedName>
    <definedName name="MCBDB" hidden="1">{#N/A,#N/A,FALSE,"mpph1";#N/A,#N/A,FALSE,"mpmseb";#N/A,#N/A,FALSE,"mpph2"}</definedName>
    <definedName name="mr10resi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2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localSheetId="2" hidden="1">#REF!</definedName>
    <definedName name="Nitin" hidden="1">'[9]Sheet3 (2)'!$A$60:$A$76</definedName>
    <definedName name="parse" localSheetId="2" hidden="1">#REF!</definedName>
    <definedName name="parse" hidden="1">#REF!</definedName>
    <definedName name="PL1_4" localSheetId="2">#REF!</definedName>
    <definedName name="PL1_4">#REF!</definedName>
    <definedName name="PL1_5" localSheetId="2">#REF!</definedName>
    <definedName name="PL1_5">#REF!</definedName>
    <definedName name="PL1_6" localSheetId="2">#REF!</definedName>
    <definedName name="PL1_6">#REF!</definedName>
    <definedName name="PL1_7" localSheetId="2">#REF!</definedName>
    <definedName name="PL1_7">#REF!</definedName>
    <definedName name="PL1_8" localSheetId="2">#REF!</definedName>
    <definedName name="PL1_8">#REF!</definedName>
    <definedName name="PL2_4" localSheetId="2">#REF!</definedName>
    <definedName name="PL2_4">#REF!</definedName>
    <definedName name="PL2_5" localSheetId="2">#REF!</definedName>
    <definedName name="PL2_5">#REF!</definedName>
    <definedName name="PL2_6" localSheetId="2">#REF!</definedName>
    <definedName name="PL2_6">#REF!</definedName>
    <definedName name="PL2_7" localSheetId="2">#REF!</definedName>
    <definedName name="PL2_7">#REF!</definedName>
    <definedName name="PL2_8" localSheetId="2">#REF!</definedName>
    <definedName name="PL2_8">#REF!</definedName>
    <definedName name="plfull_4" localSheetId="2">#REF!</definedName>
    <definedName name="plfull_4">#REF!</definedName>
    <definedName name="plfull_5" localSheetId="2">#REF!</definedName>
    <definedName name="plfull_5">#REF!</definedName>
    <definedName name="plfull_6" localSheetId="2">#REF!</definedName>
    <definedName name="plfull_6">#REF!</definedName>
    <definedName name="plfull_7" localSheetId="2">#REF!</definedName>
    <definedName name="plfull_7">#REF!</definedName>
    <definedName name="plfull_8" localSheetId="2">#REF!</definedName>
    <definedName name="plfull_8">#REF!</definedName>
    <definedName name="ppl" localSheetId="2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2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 localSheetId="2">#REF!</definedName>
    <definedName name="RATIOS_5">#REF!</definedName>
    <definedName name="RATIOS_6" localSheetId="2">#REF!</definedName>
    <definedName name="RATIOS_6">#REF!</definedName>
    <definedName name="RATIOS_7" localSheetId="2">#REF!</definedName>
    <definedName name="RATIOS_7">#REF!</definedName>
    <definedName name="RATIOS_8" localSheetId="2">#REF!</definedName>
    <definedName name="RATIOS_8">#REF!</definedName>
    <definedName name="report" localSheetId="2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2" hidden="1">{#N/A,#N/A,FALSE,"gc (2)"}</definedName>
    <definedName name="reu" hidden="1">{#N/A,#N/A,FALSE,"gc (2)"}</definedName>
    <definedName name="reya" localSheetId="2" hidden="1">{"office ltcg",#N/A,FALSE,"gain01";"IT LTCG",#N/A,FALSE,"gain01"}</definedName>
    <definedName name="reya" hidden="1">{"office ltcg",#N/A,FALSE,"gain01";"IT LTCG",#N/A,FALSE,"gain01"}</definedName>
    <definedName name="ripal" localSheetId="2" hidden="1">{#N/A,#N/A,FALSE,"gc (2)"}</definedName>
    <definedName name="ripal" hidden="1">{#N/A,#N/A,FALSE,"gc (2)"}</definedName>
    <definedName name="rtrt" localSheetId="2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2" hidden="1">{"Output-3Column",#N/A,FALSE,"Output"}</definedName>
    <definedName name="s" hidden="1">{"Output-3Column",#N/A,FALSE,"Output"}</definedName>
    <definedName name="sanju" localSheetId="2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2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 localSheetId="2">#REF!</definedName>
    <definedName name="SECURITY_5">#REF!</definedName>
    <definedName name="SECURITY_6" localSheetId="2">#REF!</definedName>
    <definedName name="SECURITY_6">#REF!</definedName>
    <definedName name="SECURITY_7" localSheetId="2">#REF!</definedName>
    <definedName name="SECURITY_7">#REF!</definedName>
    <definedName name="SECURITY_8" localSheetId="2">#REF!</definedName>
    <definedName name="SECURITY_8">#REF!</definedName>
    <definedName name="Show.Acct.Update.Warning" localSheetId="2" hidden="1">#REF!</definedName>
    <definedName name="Show.Acct.Update.Warning" hidden="1">#REF!</definedName>
    <definedName name="Show.MDB.Update.Warning" localSheetId="2" hidden="1">#REF!</definedName>
    <definedName name="Show.MDB.Update.Warning" hidden="1">#REF!</definedName>
    <definedName name="sk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tock02" localSheetId="2" hidden="1">{#N/A,#N/A,FALSE,"gc (2)"}</definedName>
    <definedName name="stock02" hidden="1">{#N/A,#N/A,FALSE,"gc (2)"}</definedName>
    <definedName name="sv" hidden="1">#REF!</definedName>
    <definedName name="TA" localSheetId="2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2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2" hidden="1">{#N/A,#N/A,FALSE,"One Pager";#N/A,#N/A,FALSE,"Technical"}</definedName>
    <definedName name="TB" hidden="1">{#N/A,#N/A,FALSE,"One Pager";#N/A,#N/A,FALSE,"Technical"}</definedName>
    <definedName name="the" localSheetId="2" hidden="1">{#N/A,#N/A,FALSE,"gc (2)"}</definedName>
    <definedName name="the" hidden="1">{#N/A,#N/A,FALSE,"gc (2)"}</definedName>
    <definedName name="TNW_4">#REF!</definedName>
    <definedName name="TNW_5" localSheetId="2">#REF!</definedName>
    <definedName name="TNW_5">#REF!</definedName>
    <definedName name="TNW_6" localSheetId="2">#REF!</definedName>
    <definedName name="TNW_6">#REF!</definedName>
    <definedName name="TNW_7" localSheetId="2">#REF!</definedName>
    <definedName name="TNW_7">#REF!</definedName>
    <definedName name="TNW_8" localSheetId="2">#REF!</definedName>
    <definedName name="TNW_8">#REF!</definedName>
    <definedName name="TT" localSheetId="2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2" hidden="1">{#N/A,#N/A,FALSE,"gc (2)"}</definedName>
    <definedName name="uu" hidden="1">{#N/A,#N/A,FALSE,"gc (2)"}</definedName>
    <definedName name="vg" localSheetId="2" hidden="1">{#N/A,#N/A,FALSE,"One Pager";#N/A,#N/A,FALSE,"Technical"}</definedName>
    <definedName name="vg" hidden="1">{#N/A,#N/A,FALSE,"One Pager";#N/A,#N/A,FALSE,"Technical"}</definedName>
    <definedName name="vishnu" localSheetId="2" hidden="1">{#N/A,#N/A,FALSE,"One Pager";#N/A,#N/A,FALSE,"Technical"}</definedName>
    <definedName name="vishnu" hidden="1">{#N/A,#N/A,FALSE,"One Pager";#N/A,#N/A,FALSE,"Technical"}</definedName>
    <definedName name="vk" localSheetId="2" hidden="1">{#N/A,#N/A,FALSE,"One Pager";#N/A,#N/A,FALSE,"Technical"}</definedName>
    <definedName name="vk" hidden="1">{#N/A,#N/A,FALSE,"One Pager";#N/A,#N/A,FALSE,"Technical"}</definedName>
    <definedName name="WC">#REF!</definedName>
    <definedName name="WC_4" localSheetId="2">#REF!</definedName>
    <definedName name="WC_4">#REF!</definedName>
    <definedName name="WC_5" localSheetId="2">#REF!</definedName>
    <definedName name="WC_5">#REF!</definedName>
    <definedName name="WC_6" localSheetId="2">#REF!</definedName>
    <definedName name="WC_6">#REF!</definedName>
    <definedName name="WC_7" localSheetId="2">#REF!</definedName>
    <definedName name="WC_7">#REF!</definedName>
    <definedName name="WC_8" localSheetId="2">#REF!</definedName>
    <definedName name="WC_8">#REF!</definedName>
    <definedName name="wrn.1995._.Analysis." localSheetId="2" hidden="1">{#N/A,#N/A,FALSE,"1995 Rev &amp; Exp"}</definedName>
    <definedName name="wrn.1995._.Analysis." hidden="1">{#N/A,#N/A,FALSE,"1995 Rev &amp; Exp"}</definedName>
    <definedName name="wrn.2701all." localSheetId="2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2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2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2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2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2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2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2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2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2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2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2" hidden="1">{#N/A,#N/A,FALSE,"ASSET MGMT."}</definedName>
    <definedName name="wrn.Asset._.Management." hidden="1">{#N/A,#N/A,FALSE,"ASSET MGMT."}</definedName>
    <definedName name="wrn.Assumption._.Book." localSheetId="2" hidden="1">{#N/A,#N/A,FALSE,"Model Assumptions"}</definedName>
    <definedName name="wrn.Assumption._.Book." hidden="1">{#N/A,#N/A,FALSE,"Model Assumptions"}</definedName>
    <definedName name="wrn.AVEX._.NCL._.Tower." localSheetId="2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2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2" hidden="1">{"banks",#N/A,FALSE,"BASIC"}</definedName>
    <definedName name="wrn.bank._.model." hidden="1">{"banks",#N/A,FALSE,"BASIC"}</definedName>
    <definedName name="wrn.BaseYearDemand." localSheetId="2" hidden="1">{"Base Year Demand",#N/A,FALSE,"Demand-Base Year"}</definedName>
    <definedName name="wrn.BaseYearDemand." hidden="1">{"Base Year Demand",#N/A,FALSE,"Demand-Base Year"}</definedName>
    <definedName name="wrn.BIGGER." localSheetId="2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2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2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2" hidden="1">{#N/A,#N/A,FALSE}</definedName>
    <definedName name="wrn.bleu4." hidden="1">{#N/A,#N/A,FALSE}</definedName>
    <definedName name="wrn.book." localSheetId="2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2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2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2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2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2" hidden="1">{#N/A,#N/A,FALSE,"CONTROL"}</definedName>
    <definedName name="wrn.Control._.Sheet." hidden="1">{#N/A,#N/A,FALSE,"CONTROL"}</definedName>
    <definedName name="wrn.Credit._.Summary." localSheetId="2" hidden="1">{#N/A,#N/A,FALSE,"CREDIT"}</definedName>
    <definedName name="wrn.Credit._.Summary." hidden="1">{#N/A,#N/A,FALSE,"CREDIT"}</definedName>
    <definedName name="wrn.data." localSheetId="2" hidden="1">{"data",#N/A,FALSE,"INPUT"}</definedName>
    <definedName name="wrn.data." hidden="1">{"data",#N/A,FALSE,"INPUT"}</definedName>
    <definedName name="wrn.DCR._.Output." localSheetId="2" hidden="1">{"DCR Output",#N/A,FALSE,"Output"}</definedName>
    <definedName name="wrn.DCR._.Output." hidden="1">{"DCR Output",#N/A,FALSE,"Output"}</definedName>
    <definedName name="wrn.Demand._.Calcs." localSheetId="2" hidden="1">{#N/A,#N/A,FALSE,"Demand Calcs"}</definedName>
    <definedName name="wrn.Demand._.Calcs." hidden="1">{#N/A,#N/A,FALSE,"Demand Calcs"}</definedName>
    <definedName name="wrn.Demand._.Inputs." localSheetId="2" hidden="1">{#N/A,#N/A,FALSE,"Demand Inputs"}</definedName>
    <definedName name="wrn.Demand._.Inputs." hidden="1">{#N/A,#N/A,FALSE,"Demand Inputs"}</definedName>
    <definedName name="wrn.dep." localSheetId="2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2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2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2" hidden="1">{#N/A,#N/A,FALSE,"ENGINEERING"}</definedName>
    <definedName name="wrn.Engineering." hidden="1">{#N/A,#N/A,FALSE,"ENGINEERING"}</definedName>
    <definedName name="wrn.Environmental." localSheetId="2" hidden="1">{#N/A,#N/A,FALSE,"ENVIRONMENTAL"}</definedName>
    <definedName name="wrn.Environmental." hidden="1">{#N/A,#N/A,FALSE,"ENVIRONMENTAL"}</definedName>
    <definedName name="wrn.EVEREST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2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2" hidden="1">{#N/A,#N/A,FALSE,"Fair Share"}</definedName>
    <definedName name="wrn.Fair._.Share._.Calcs." hidden="1">{#N/A,#N/A,FALSE,"Fair Share"}</definedName>
    <definedName name="wrn.Feb98." localSheetId="2" hidden="1">{"sheet a",#N/A,FALSE,"A";"2 9 casflow",#N/A,FALSE,"B"}</definedName>
    <definedName name="wrn.Feb98." hidden="1">{"sheet a",#N/A,FALSE,"A";"2 9 casflow",#N/A,FALSE,"B"}</definedName>
    <definedName name="wrn.Final._.Output." localSheetId="2" hidden="1">{#N/A,#N/A,FALSE,"Final Output"}</definedName>
    <definedName name="wrn.Final._.Output." hidden="1">{#N/A,#N/A,FALSE,"Final Output"}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2" hidden="1">{"Full Sheet",#N/A,FALSE,"Expense Comparison"}</definedName>
    <definedName name="wrn.FULL._.COMPARISON." hidden="1">{"Full Sheet",#N/A,FALSE,"Expense Comparison"}</definedName>
    <definedName name="wrn.Full._.Financials." localSheetId="2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2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2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2" hidden="1">{#N/A,#N/A,FALSE,"gc (2)"}</definedName>
    <definedName name="wrn.G.C.P.L.." hidden="1">{#N/A,#N/A,FALSE,"gc (2)"}</definedName>
    <definedName name="wrn.GSA._.PRINT." localSheetId="2" hidden="1">{#N/A,#N/A,FALSE,"DEV COSTS";#N/A,#N/A,FALSE,"10-YR C. F."}</definedName>
    <definedName name="wrn.GSA._.PRINT." hidden="1">{#N/A,#N/A,FALSE,"DEV COSTS";#N/A,#N/A,FALSE,"10-YR C. F."}</definedName>
    <definedName name="wrn.Historical._.Analysis." localSheetId="2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2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2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2" hidden="1">{#N/A,#N/A,FALSE,"INDEX"}</definedName>
    <definedName name="wrn.Index." hidden="1">{#N/A,#N/A,FALSE,"INDEX"}</definedName>
    <definedName name="wrn.Inputs." localSheetId="2" hidden="1">{"Inflation-BaseYear",#N/A,FALSE,"Inputs"}</definedName>
    <definedName name="wrn.Inputs." hidden="1">{"Inflation-BaseYear",#N/A,FALSE,"Inputs"}</definedName>
    <definedName name="wrn.Investment._.Review." localSheetId="2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2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2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2" hidden="1">{#N/A,#N/A,FALSE,"Latent"}</definedName>
    <definedName name="wrn.Latent._.Demand._.Inputs." hidden="1">{#N/A,#N/A,FALSE,"Latent"}</definedName>
    <definedName name="wrn.Leases." localSheetId="2" hidden="1">{#N/A,#N/A,FALSE,"Leases"}</definedName>
    <definedName name="wrn.Leases." hidden="1">{#N/A,#N/A,FALSE,"Leases"}</definedName>
    <definedName name="wrn.Loan._.Pricing._.Analysis." localSheetId="2" hidden="1">{#N/A,#N/A,FALSE,"LOAN ANALYSIS"}</definedName>
    <definedName name="wrn.Loan._.Pricing._.Analysis." hidden="1">{#N/A,#N/A,FALSE,"LOAN ANALYSIS"}</definedName>
    <definedName name="wrn.LTCG." localSheetId="2" hidden="1">{"office ltcg",#N/A,FALSE,"gain01";"IT LTCG",#N/A,FALSE,"gain01"}</definedName>
    <definedName name="wrn.LTCG." hidden="1">{"office ltcg",#N/A,FALSE,"gain01";"IT LTCG",#N/A,FALSE,"gain01"}</definedName>
    <definedName name="wrn.LTV._.Output." localSheetId="2" hidden="1">{"LTV Output",#N/A,FALSE,"Output"}</definedName>
    <definedName name="wrn.LTV._.Output." hidden="1">{"LTV Output",#N/A,FALSE,"Output"}</definedName>
    <definedName name="wrn.Master._.Developer._.Cash._.Flow." localSheetId="2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2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2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2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2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2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2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2" hidden="1">{#N/A,#N/A,FALSE,"Occ. Calcs"}</definedName>
    <definedName name="wrn.Occupancy._.Calcs." hidden="1">{#N/A,#N/A,FALSE,"Occ. Calcs"}</definedName>
    <definedName name="wrn.One._.Pager._.plus._.Technicals." localSheetId="2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2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2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2" hidden="1">{"Output-3Column",#N/A,FALSE,"Output"}</definedName>
    <definedName name="wrn.Output3Column." hidden="1">{"Output-3Column",#N/A,FALSE,"Output"}</definedName>
    <definedName name="wrn.OutputAll." localSheetId="2" hidden="1">{"Output-All",#N/A,FALSE,"Output"}</definedName>
    <definedName name="wrn.OutputAll." hidden="1">{"Output-All",#N/A,FALSE,"Output"}</definedName>
    <definedName name="wrn.OutputBaseYear." localSheetId="2" hidden="1">{"Output-BaseYear",#N/A,FALSE,"Output"}</definedName>
    <definedName name="wrn.OutputBaseYear." hidden="1">{"Output-BaseYear",#N/A,FALSE,"Output"}</definedName>
    <definedName name="wrn.OutputMin." localSheetId="2" hidden="1">{"Output-Min",#N/A,FALSE,"Output"}</definedName>
    <definedName name="wrn.OutputMin." hidden="1">{"Output-Min",#N/A,FALSE,"Output"}</definedName>
    <definedName name="wrn.OutputPercent." localSheetId="2" hidden="1">{"Output%",#N/A,FALSE,"Output"}</definedName>
    <definedName name="wrn.OutputPercent." hidden="1">{"Output%",#N/A,FALSE,"Output"}</definedName>
    <definedName name="wrn.PARTIAL." localSheetId="2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2" hidden="1">{#N/A,#N/A,FALSE,"Mkt Pen"}</definedName>
    <definedName name="wrn.Penetration." hidden="1">{#N/A,#N/A,FALSE,"Mkt Pen"}</definedName>
    <definedName name="wrn.Phase._.I." localSheetId="2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2" hidden="1">{#N/A,#N/A,FALSE,"Primary"}</definedName>
    <definedName name="wrn.Primary._.Competition." hidden="1">{#N/A,#N/A,FALSE,"Primary"}</definedName>
    <definedName name="wrn.print." localSheetId="2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2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2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2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2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2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2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2" hidden="1">{#N/A,#N/A,FALSE,"COMPLIANCE"}</definedName>
    <definedName name="wrn.Program._.Compliance." hidden="1">{#N/A,#N/A,FALSE,"COMPLIANCE"}</definedName>
    <definedName name="wrn.Property._.Description." localSheetId="2" hidden="1">{#N/A,#N/A,FALSE,"PROP. DESCRIPTION"}</definedName>
    <definedName name="wrn.Property._.Description." hidden="1">{#N/A,#N/A,FALSE,"PROP. DESCRIPTION"}</definedName>
    <definedName name="wrn.qtr." localSheetId="2" hidden="1">{"byqtr",#N/A,FALSE,"Worksheet"}</definedName>
    <definedName name="wrn.qtr." hidden="1">{"byqtr",#N/A,FALSE,"Worksheet"}</definedName>
    <definedName name="wrn.Report." localSheetId="2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2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2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2" hidden="1">{"RRSUMMARY",#N/A,FALSE,"RA_SL"}</definedName>
    <definedName name="wrn.RRSUMMARY." hidden="1">{"RRSUMMARY",#N/A,FALSE,"RA_SL"}</definedName>
    <definedName name="wrn.Saiwadi." localSheetId="2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2" hidden="1">{#N/A,#N/A,FALSE,"Secondary"}</definedName>
    <definedName name="wrn.Secondary._.Competition." hidden="1">{#N/A,#N/A,FALSE,"Secondary"}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2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2" hidden="1">{#N/A,#N/A,FALSE,"OVERVIEW"}</definedName>
    <definedName name="wrn.Summary._.Overview." hidden="1">{#N/A,#N/A,FALSE,"OVERVIEW"}</definedName>
    <definedName name="wrn.SUN1." localSheetId="2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2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2" hidden="1">{#N/A,#N/A,FALSE,"Supply Addn"}</definedName>
    <definedName name="wrn.Supply._.Additions." hidden="1">{#N/A,#N/A,FALSE,"Supply Addn"}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2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2" hidden="1">{#N/A,#N/A,FALSE,"Expense Comparison"}</definedName>
    <definedName name="wrn.TANASBOURNE._.ONLY." hidden="1">{#N/A,#N/A,FALSE,"Expense Comparison"}</definedName>
    <definedName name="wrn.Tenants." localSheetId="2" hidden="1">{#N/A,#N/A,FALSE,"TENANTS"}</definedName>
    <definedName name="wrn.Tenants." hidden="1">{#N/A,#N/A,FALSE,"TENANTS"}</definedName>
    <definedName name="wrn.test." localSheetId="2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2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2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2" hidden="1">{#N/A,#N/A,FALSE,"DEV COSTS";#N/A,#N/A,FALSE,"10-YR C. F."}</definedName>
    <definedName name="wrn.TOTAL._.SHEETS." hidden="1">{#N/A,#N/A,FALSE,"DEV COSTS";#N/A,#N/A,FALSE,"10-YR C. F."}</definedName>
    <definedName name="wrn.trial." localSheetId="2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2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2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2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2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2" hidden="1">{#N/A,#N/A,FALSE,"Working List"}</definedName>
    <definedName name="wrn.Working._.Party._.List." hidden="1">{#N/A,#N/A,FALSE,"Working List"}</definedName>
    <definedName name="wrn.Yuma." localSheetId="2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9" l="1"/>
  <c r="C15" i="9"/>
  <c r="D11" i="8" l="1"/>
  <c r="C9" i="9"/>
  <c r="C4" i="6"/>
  <c r="D4" i="19"/>
  <c r="D5" i="19"/>
  <c r="D6" i="19"/>
  <c r="D7" i="19"/>
  <c r="D8" i="19"/>
  <c r="D9" i="19"/>
  <c r="D10" i="19"/>
  <c r="D11" i="19"/>
  <c r="D12" i="19"/>
  <c r="C6" i="9" l="1"/>
  <c r="F172" i="28"/>
  <c r="D40" i="31"/>
  <c r="C4" i="9" l="1"/>
  <c r="C5" i="9"/>
  <c r="C3" i="9"/>
  <c r="F170" i="28"/>
  <c r="D51" i="30"/>
  <c r="D38" i="31"/>
  <c r="H129" i="29"/>
  <c r="H137" i="29" s="1"/>
  <c r="C7" i="9" s="1"/>
  <c r="D65" i="30"/>
  <c r="D18" i="31"/>
  <c r="D23" i="30"/>
  <c r="D20" i="30"/>
  <c r="D58" i="32" l="1"/>
  <c r="D54" i="32"/>
  <c r="D49" i="32"/>
  <c r="D47" i="32"/>
  <c r="D43" i="32"/>
  <c r="D39" i="32"/>
  <c r="D31" i="32"/>
  <c r="D23" i="32"/>
  <c r="D21" i="32"/>
  <c r="D13" i="31"/>
  <c r="D16" i="30"/>
  <c r="D11" i="30"/>
  <c r="D77" i="32" l="1"/>
  <c r="F117" i="28"/>
  <c r="D3" i="8"/>
  <c r="E7" i="27" l="1"/>
  <c r="F6" i="27"/>
  <c r="F5" i="27"/>
  <c r="F4" i="27"/>
  <c r="F3" i="27"/>
  <c r="F7" i="27" l="1"/>
  <c r="C2" i="9" s="1"/>
  <c r="H2" i="19" l="1"/>
  <c r="F15" i="19"/>
  <c r="H15" i="19" s="1"/>
  <c r="F16" i="19"/>
  <c r="H16" i="19" s="1"/>
  <c r="F17" i="19"/>
  <c r="H17" i="19" s="1"/>
  <c r="F18" i="19"/>
  <c r="H18" i="19" s="1"/>
  <c r="F19" i="19"/>
  <c r="H19" i="19" s="1"/>
  <c r="F20" i="19"/>
  <c r="H20" i="19" s="1"/>
  <c r="F21" i="19"/>
  <c r="H21" i="19" s="1"/>
  <c r="F22" i="19"/>
  <c r="H22" i="19" s="1"/>
  <c r="F23" i="19"/>
  <c r="H23" i="19" s="1"/>
  <c r="F24" i="19"/>
  <c r="H24" i="19" s="1"/>
  <c r="F25" i="19"/>
  <c r="H25" i="19" s="1"/>
  <c r="C33" i="8" l="1"/>
  <c r="C34" i="8"/>
  <c r="C35" i="8"/>
  <c r="C36" i="8"/>
  <c r="G10" i="8"/>
  <c r="B16" i="8"/>
  <c r="B17" i="8"/>
  <c r="B18" i="8"/>
  <c r="B19" i="8"/>
  <c r="B20" i="8"/>
  <c r="B21" i="8"/>
  <c r="B22" i="8"/>
  <c r="B23" i="8"/>
  <c r="B15" i="8"/>
  <c r="G3" i="9" l="1"/>
  <c r="H3" i="9" s="1"/>
  <c r="D3" i="19" l="1"/>
  <c r="D26" i="19" l="1"/>
  <c r="F27" i="19"/>
  <c r="H27" i="19" s="1"/>
  <c r="F4" i="19"/>
  <c r="H4" i="19" s="1"/>
  <c r="F5" i="19"/>
  <c r="H5" i="19" s="1"/>
  <c r="F6" i="19"/>
  <c r="H6" i="19" s="1"/>
  <c r="F7" i="19"/>
  <c r="H7" i="19" s="1"/>
  <c r="F8" i="19"/>
  <c r="H8" i="19" s="1"/>
  <c r="F9" i="19"/>
  <c r="H9" i="19" s="1"/>
  <c r="F10" i="19"/>
  <c r="H10" i="19" s="1"/>
  <c r="F11" i="19"/>
  <c r="H11" i="19" s="1"/>
  <c r="F12" i="19"/>
  <c r="H12" i="19" s="1"/>
  <c r="F13" i="19"/>
  <c r="H13" i="19" s="1"/>
  <c r="F14" i="19"/>
  <c r="H14" i="19" s="1"/>
  <c r="F3" i="19"/>
  <c r="H26" i="19" l="1"/>
  <c r="H3" i="19"/>
  <c r="H28" i="19" s="1"/>
  <c r="F26" i="19"/>
  <c r="F28" i="19" s="1"/>
  <c r="G28" i="19" l="1"/>
  <c r="C26" i="19"/>
  <c r="C30" i="8" l="1"/>
  <c r="C31" i="8"/>
  <c r="C32" i="8"/>
  <c r="C23" i="8"/>
  <c r="D3" i="9"/>
  <c r="D4" i="9"/>
  <c r="D23" i="8" l="1"/>
  <c r="C29" i="8"/>
  <c r="B36" i="8"/>
  <c r="D36" i="8" s="1"/>
  <c r="B11" i="8"/>
  <c r="D12" i="8" l="1"/>
  <c r="D7" i="9"/>
  <c r="C13" i="9" l="1"/>
  <c r="D8" i="9"/>
  <c r="D6" i="9" l="1"/>
  <c r="D5" i="9"/>
  <c r="C3" i="8"/>
  <c r="G3" i="8" s="1"/>
  <c r="C16" i="8" l="1"/>
  <c r="B29" i="8"/>
  <c r="D29" i="8" s="1"/>
  <c r="G2" i="9"/>
  <c r="C28" i="8"/>
  <c r="C37" i="8" s="1"/>
  <c r="C5" i="8"/>
  <c r="G5" i="8" s="1"/>
  <c r="F10" i="9"/>
  <c r="E10" i="9"/>
  <c r="B24" i="8"/>
  <c r="I11" i="8"/>
  <c r="H11" i="8"/>
  <c r="F11" i="8"/>
  <c r="E11" i="8"/>
  <c r="B31" i="8" l="1"/>
  <c r="D31" i="8" s="1"/>
  <c r="C18" i="8"/>
  <c r="E23" i="8"/>
  <c r="E16" i="8"/>
  <c r="D16" i="8"/>
  <c r="G4" i="9"/>
  <c r="C7" i="8"/>
  <c r="G7" i="8" s="1"/>
  <c r="G7" i="9"/>
  <c r="H7" i="9" s="1"/>
  <c r="G5" i="9"/>
  <c r="H5" i="9" s="1"/>
  <c r="G8" i="9"/>
  <c r="H8" i="9" s="1"/>
  <c r="C8" i="8"/>
  <c r="H2" i="9"/>
  <c r="D2" i="9"/>
  <c r="C4" i="8"/>
  <c r="G4" i="8" s="1"/>
  <c r="C21" i="8" l="1"/>
  <c r="D21" i="8" s="1"/>
  <c r="G8" i="8"/>
  <c r="J4" i="9"/>
  <c r="H4" i="9"/>
  <c r="E21" i="8"/>
  <c r="C20" i="8"/>
  <c r="D18" i="8"/>
  <c r="E18" i="8"/>
  <c r="C17" i="8"/>
  <c r="B33" i="8"/>
  <c r="D33" i="8" s="1"/>
  <c r="B34" i="8"/>
  <c r="D34" i="8" s="1"/>
  <c r="B30" i="8"/>
  <c r="D30" i="8" s="1"/>
  <c r="C2" i="8"/>
  <c r="E20" i="8" l="1"/>
  <c r="D20" i="8"/>
  <c r="E17" i="8"/>
  <c r="D17" i="8"/>
  <c r="B28" i="8"/>
  <c r="C15" i="8"/>
  <c r="G2" i="8"/>
  <c r="E15" i="8" l="1"/>
  <c r="D15" i="8"/>
  <c r="D28" i="8"/>
  <c r="D9" i="9" l="1"/>
  <c r="C9" i="8" s="1"/>
  <c r="G9" i="8" s="1"/>
  <c r="C22" i="8" l="1"/>
  <c r="B35" i="8"/>
  <c r="D35" i="8" s="1"/>
  <c r="C6" i="8"/>
  <c r="G6" i="9"/>
  <c r="H6" i="9" s="1"/>
  <c r="G9" i="9"/>
  <c r="C10" i="9"/>
  <c r="G6" i="8" l="1"/>
  <c r="G11" i="8" s="1"/>
  <c r="C11" i="8"/>
  <c r="C12" i="8" s="1"/>
  <c r="C19" i="8"/>
  <c r="E19" i="8" s="1"/>
  <c r="D22" i="8"/>
  <c r="E22" i="8"/>
  <c r="B32" i="8"/>
  <c r="D32" i="8" s="1"/>
  <c r="D10" i="9"/>
  <c r="H9" i="9"/>
  <c r="H10" i="9" s="1"/>
  <c r="G10" i="9"/>
  <c r="D19" i="8" l="1"/>
  <c r="E24" i="8" l="1"/>
  <c r="B37" i="8"/>
  <c r="C24" i="8"/>
  <c r="D24" i="8" s="1"/>
  <c r="E36" i="8" l="1"/>
  <c r="E29" i="8"/>
  <c r="E31" i="8"/>
  <c r="E33" i="8"/>
  <c r="E30" i="8"/>
  <c r="E34" i="8"/>
  <c r="E35" i="8"/>
  <c r="E32" i="8"/>
  <c r="E28" i="8"/>
  <c r="D37" i="8"/>
  <c r="E37" i="8" s="1"/>
</calcChain>
</file>

<file path=xl/sharedStrings.xml><?xml version="1.0" encoding="utf-8"?>
<sst xmlns="http://schemas.openxmlformats.org/spreadsheetml/2006/main" count="903" uniqueCount="348">
  <si>
    <t>Date</t>
  </si>
  <si>
    <t>Particulars</t>
  </si>
  <si>
    <t>Project expenses</t>
  </si>
  <si>
    <t>Estimated Cost as per Cost Vetting</t>
  </si>
  <si>
    <t>Incurred Cost as per Bill till 31.12.2022</t>
  </si>
  <si>
    <t>Incurred Cost as per CA till 31.12.2022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</si>
  <si>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</si>
  <si>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</si>
  <si>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</si>
  <si>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</si>
  <si>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</si>
  <si>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Construction Cost of Sale Building</t>
  </si>
  <si>
    <t>Approval Cost Of Fungible Cost &amp; Development cess premium &amp; Stamp Duty</t>
  </si>
  <si>
    <t xml:space="preserve">Architect Cost, RCC &amp; other Professional fees </t>
  </si>
  <si>
    <t>Administrative Expenses</t>
  </si>
  <si>
    <t>Marketing Expences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</si>
  <si>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</si>
  <si>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</si>
  <si>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</si>
  <si>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</si>
  <si>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</si>
  <si>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</si>
  <si>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</si>
  <si>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Incurred Cost in ` till 31.12.2022</t>
  </si>
  <si>
    <t>Incurred Cost in ` Cr. Till 31.12.2022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</si>
  <si>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</si>
  <si>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</si>
  <si>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</si>
  <si>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</si>
  <si>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</si>
  <si>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</si>
  <si>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Marketing Cost</t>
  </si>
  <si>
    <t>Interest Cost</t>
  </si>
  <si>
    <t>Stamp Duty</t>
  </si>
  <si>
    <t>Reg. Fees</t>
  </si>
  <si>
    <t>Rent Cost</t>
  </si>
  <si>
    <t>TOTAL</t>
  </si>
  <si>
    <t>Interest Amount</t>
  </si>
  <si>
    <t>Contingency Cost</t>
  </si>
  <si>
    <t>Floor</t>
  </si>
  <si>
    <t>Total Construction Area in Sq. M.</t>
  </si>
  <si>
    <t>Excavation Cost</t>
  </si>
  <si>
    <t>Completed Area in Sq. M.</t>
  </si>
  <si>
    <t xml:space="preserve">Rate per Sq. M. </t>
  </si>
  <si>
    <t>Full Value after completion</t>
  </si>
  <si>
    <t>TOTAL COST OF CONSTRUCTION (A + B)</t>
  </si>
  <si>
    <t>Sub - Total (A)</t>
  </si>
  <si>
    <t xml:space="preserve">STACK PARKING Nos. </t>
  </si>
  <si>
    <t>Basement</t>
  </si>
  <si>
    <t>Amount</t>
  </si>
  <si>
    <t>Stamp Duty &amp; Registration Fees</t>
  </si>
  <si>
    <t>Agreement Name</t>
  </si>
  <si>
    <t>Incurred Amount</t>
  </si>
  <si>
    <t>Purchase Cost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</si>
  <si>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</si>
  <si>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</si>
  <si>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</si>
  <si>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</si>
  <si>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</si>
  <si>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</si>
  <si>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</si>
  <si>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</si>
  <si>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</si>
  <si>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</si>
  <si>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</si>
  <si>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</si>
  <si>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</si>
  <si>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</si>
  <si>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</si>
  <si>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</si>
  <si>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</si>
  <si>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</si>
  <si>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</si>
  <si>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</si>
  <si>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</si>
  <si>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/>
  </si>
  <si>
    <t>Debit</t>
  </si>
  <si>
    <t>Credit</t>
  </si>
  <si>
    <t>Ledger Account</t>
  </si>
  <si>
    <t>Vch Type</t>
  </si>
  <si>
    <t>Vch No.</t>
  </si>
  <si>
    <t>111</t>
  </si>
  <si>
    <t>112</t>
  </si>
  <si>
    <t>Payment</t>
  </si>
  <si>
    <t>66</t>
  </si>
  <si>
    <t>75</t>
  </si>
  <si>
    <t>78</t>
  </si>
  <si>
    <t>95</t>
  </si>
  <si>
    <t>96</t>
  </si>
  <si>
    <t>97</t>
  </si>
  <si>
    <t>101</t>
  </si>
  <si>
    <t>3</t>
  </si>
  <si>
    <t>5</t>
  </si>
  <si>
    <t>4</t>
  </si>
  <si>
    <t>7</t>
  </si>
  <si>
    <t>11</t>
  </si>
  <si>
    <t>17</t>
  </si>
  <si>
    <t>9</t>
  </si>
  <si>
    <t>10</t>
  </si>
  <si>
    <t>Deed of Assignment and Transfer</t>
  </si>
  <si>
    <t>03.09.2021</t>
  </si>
  <si>
    <t>Incurred Cost as per Bill till 30.06.2024</t>
  </si>
  <si>
    <t>Incurred Cost as per CA till 30.06.2024</t>
  </si>
  <si>
    <t>MYRA INFRASTRUCTURE</t>
  </si>
  <si>
    <t>Shree Vill C S S LTD,</t>
  </si>
  <si>
    <t>14Th Floor, Flat No 1001,</t>
  </si>
  <si>
    <t>Mumbai.</t>
  </si>
  <si>
    <t>RENT  HARD SHIP COMPENSATION</t>
  </si>
  <si>
    <t>1-Apr-23 to 30-Jun-24</t>
  </si>
  <si>
    <t>Opening Balance</t>
  </si>
  <si>
    <t>FEDERAL BANK - 12850200026247</t>
  </si>
  <si>
    <t>1</t>
  </si>
  <si>
    <t>2</t>
  </si>
  <si>
    <t>8</t>
  </si>
  <si>
    <t>20</t>
  </si>
  <si>
    <t>21</t>
  </si>
  <si>
    <t>22</t>
  </si>
  <si>
    <t>23</t>
  </si>
  <si>
    <t>29</t>
  </si>
  <si>
    <t>34</t>
  </si>
  <si>
    <t>41</t>
  </si>
  <si>
    <t>53</t>
  </si>
  <si>
    <t>57</t>
  </si>
  <si>
    <t>58</t>
  </si>
  <si>
    <t>61</t>
  </si>
  <si>
    <t>64</t>
  </si>
  <si>
    <t>65</t>
  </si>
  <si>
    <t>67</t>
  </si>
  <si>
    <t>68</t>
  </si>
  <si>
    <t>69</t>
  </si>
  <si>
    <t>71</t>
  </si>
  <si>
    <t>79</t>
  </si>
  <si>
    <t>94</t>
  </si>
  <si>
    <t>98</t>
  </si>
  <si>
    <t>105</t>
  </si>
  <si>
    <t>106</t>
  </si>
  <si>
    <t>108</t>
  </si>
  <si>
    <t>109</t>
  </si>
  <si>
    <t>113</t>
  </si>
  <si>
    <t>116</t>
  </si>
  <si>
    <t>120</t>
  </si>
  <si>
    <t>152</t>
  </si>
  <si>
    <t>153</t>
  </si>
  <si>
    <t>159</t>
  </si>
  <si>
    <t>160</t>
  </si>
  <si>
    <t>161</t>
  </si>
  <si>
    <t>157</t>
  </si>
  <si>
    <t>162</t>
  </si>
  <si>
    <t>163</t>
  </si>
  <si>
    <t>164</t>
  </si>
  <si>
    <t>170</t>
  </si>
  <si>
    <t>171</t>
  </si>
  <si>
    <t>172</t>
  </si>
  <si>
    <t>196</t>
  </si>
  <si>
    <t>197</t>
  </si>
  <si>
    <t>198</t>
  </si>
  <si>
    <t>199</t>
  </si>
  <si>
    <t>202</t>
  </si>
  <si>
    <t>203</t>
  </si>
  <si>
    <t>245</t>
  </si>
  <si>
    <t>246</t>
  </si>
  <si>
    <t>250</t>
  </si>
  <si>
    <t>254</t>
  </si>
  <si>
    <t>255</t>
  </si>
  <si>
    <t>259</t>
  </si>
  <si>
    <t>6</t>
  </si>
  <si>
    <t>State Bank of India-42589524045 (30%)</t>
  </si>
  <si>
    <t>54</t>
  </si>
  <si>
    <t>62</t>
  </si>
  <si>
    <t>63</t>
  </si>
  <si>
    <t>99</t>
  </si>
  <si>
    <t>100</t>
  </si>
  <si>
    <t>102</t>
  </si>
  <si>
    <t>Receipt</t>
  </si>
  <si>
    <t>90</t>
  </si>
  <si>
    <t>Incurred Cost in ` till 30.06.2024</t>
  </si>
  <si>
    <t>Incurred Cost in ` Cr. Till 30.06.2024</t>
  </si>
  <si>
    <t>FEDERAL BANK - 12850200026247  Book</t>
  </si>
  <si>
    <t>Salary Expense</t>
  </si>
  <si>
    <t>13</t>
  </si>
  <si>
    <t>Cheque/DD</t>
  </si>
  <si>
    <t>PAID TO  KISHORE FOR THE MONTH OF APRIL -23</t>
  </si>
  <si>
    <t>PAID TO MAYUR MANKAME</t>
  </si>
  <si>
    <t>19</t>
  </si>
  <si>
    <t>PAID TO KISHORE.</t>
  </si>
  <si>
    <t>36</t>
  </si>
  <si>
    <t>40</t>
  </si>
  <si>
    <t>Cheque</t>
  </si>
  <si>
    <t>PAID TO KISHORE .</t>
  </si>
  <si>
    <t>42</t>
  </si>
  <si>
    <t>PAID TO MAYUR</t>
  </si>
  <si>
    <t>59</t>
  </si>
  <si>
    <t>60</t>
  </si>
  <si>
    <t>PAID TO KISHORE</t>
  </si>
  <si>
    <t>93</t>
  </si>
  <si>
    <t>PAID TO MAYUR MANKME</t>
  </si>
  <si>
    <t>107</t>
  </si>
  <si>
    <t>PAID TO SHAILESH TRIVEDI</t>
  </si>
  <si>
    <t>115</t>
  </si>
  <si>
    <t>PAID  TO SHAILESH TRIVEDI</t>
  </si>
  <si>
    <t>123</t>
  </si>
  <si>
    <t>PAID TO  MAYUR MANKAME</t>
  </si>
  <si>
    <t>135</t>
  </si>
  <si>
    <t>paid to mayur mankame</t>
  </si>
  <si>
    <t>136</t>
  </si>
  <si>
    <t>paid to shailesh trivedi</t>
  </si>
  <si>
    <t>167</t>
  </si>
  <si>
    <t>Paid to shailesh trivedi.</t>
  </si>
  <si>
    <t>179</t>
  </si>
  <si>
    <t>Paid to mayur mankame</t>
  </si>
  <si>
    <t>219</t>
  </si>
  <si>
    <t>Paid to namdev kadam.</t>
  </si>
  <si>
    <t>256</t>
  </si>
  <si>
    <t>299</t>
  </si>
  <si>
    <t>320</t>
  </si>
  <si>
    <t>BANK CHARGES</t>
  </si>
  <si>
    <t>Petrol Exps</t>
  </si>
  <si>
    <t>MAINTAINANCE CHARGES</t>
  </si>
  <si>
    <t>CAR EXPS</t>
  </si>
  <si>
    <t>Conveyance Exp.</t>
  </si>
  <si>
    <t>Interest on Unsecured Loans</t>
  </si>
  <si>
    <t>Interest On Car Loan</t>
  </si>
  <si>
    <t>BMC (ESTATE)</t>
  </si>
  <si>
    <t>State Bank of India - 42589521306 (70%)</t>
  </si>
  <si>
    <t>MCGM ESTATE PERMISSION</t>
  </si>
  <si>
    <t>Municipal Corporation</t>
  </si>
  <si>
    <t>TOTAL OF APPROVAL COST</t>
  </si>
  <si>
    <t>Legal &amp; Professional Fees</t>
  </si>
  <si>
    <t>SHUKLA &amp; ASSOCIATES</t>
  </si>
  <si>
    <t>Chudawala &amp; Associate</t>
  </si>
  <si>
    <t>Gautam Ankhad</t>
  </si>
  <si>
    <t>Rashmi Modi &amp; Co.</t>
  </si>
  <si>
    <t>Ankit Minish Kadakia</t>
  </si>
  <si>
    <t>Z Z Consultant</t>
  </si>
  <si>
    <t>POPATWADI PROJECT DEV.EXPES.</t>
  </si>
  <si>
    <t>PURCHASE</t>
  </si>
  <si>
    <t>KALPAVRUKSHA TRADING</t>
  </si>
  <si>
    <t>BHARAT  STEEL SUPPLY</t>
  </si>
  <si>
    <t>HIMMAT ELECTRIC &amp; HARDWARE HOUSE</t>
  </si>
  <si>
    <t>Naveen Enterprise (Purchase Account_)</t>
  </si>
  <si>
    <t>Vinod Hardware Mart</t>
  </si>
  <si>
    <t>EAGLE SALES CORPORATION</t>
  </si>
  <si>
    <t>RAJU PAREKH</t>
  </si>
  <si>
    <t>Sewarge Charges-BMC</t>
  </si>
  <si>
    <t>Water Charges-BMC</t>
  </si>
  <si>
    <t>Popatwai Labour Expenses</t>
  </si>
  <si>
    <t>M.R.CONSTRUCTION</t>
  </si>
  <si>
    <t>Naveen Enterprise (Labour)</t>
  </si>
  <si>
    <t>credi card pament mcgm</t>
  </si>
  <si>
    <t>credit card payment mcgm &amp; fire fees</t>
  </si>
  <si>
    <t>PAID FOR SOIL TEST  GEO DRILLING</t>
  </si>
  <si>
    <t>paid to sambhaji d.jadhav</t>
  </si>
  <si>
    <t>BANK GURENTEE PROCESSING FESS MCGM BANK GURANTEE.</t>
  </si>
  <si>
    <t>bank chrges for bank gurantee stamp paper.</t>
  </si>
  <si>
    <t>bank charges for bank gurantee mcgm.</t>
  </si>
  <si>
    <t>c.gst &amp; sgst on bank gurantee charges .</t>
  </si>
  <si>
    <t>bank charges for bank gurantee &amp; cgst and s.gst</t>
  </si>
  <si>
    <t>Paid to suraj mishra  for solisd waste popat wadi project.</t>
  </si>
  <si>
    <t>paid to mcgm for popatwadi iod charges</t>
  </si>
  <si>
    <t>PAID CREDIT CARD  PAYMET OF PAAA STAMP DUTY.</t>
  </si>
  <si>
    <t>PAID FOR PAAA STAMPDUTY CREDIT CARD PAYMENT.</t>
  </si>
  <si>
    <t>PAID STAMP DUTY CREDIT CARD PAYMENT PAAA REGISTRATION</t>
  </si>
  <si>
    <t>PAID CREDIT CARD  FOR STAMP DUTY PAAA</t>
  </si>
  <si>
    <t>PAID CREDIT CARD PAY. FOR STAMP DUTY PAAA</t>
  </si>
  <si>
    <t>PAID FOR CREDIT CARD  STAMP DUTY PAAA.</t>
  </si>
  <si>
    <t>PAID CREDIT CARD STAMP DUTY PAAA REG.</t>
  </si>
  <si>
    <t>INTREST ON DIPTI   OD TO BANK</t>
  </si>
  <si>
    <t>STAMP DUTY O POPATWADI PAAA CREDIT CARD PAYMENT</t>
  </si>
  <si>
    <t>PAID STAMP DUTY PAAA CREDIT CARD PAYMETS.</t>
  </si>
  <si>
    <t>PAID STAMP DUTY PAAA REGISTRATION  PAID THROUGH CREDIT CARD.</t>
  </si>
  <si>
    <t>PAID  STAMP DUTY PAAA REG.PD TH. CREDIT CARD</t>
  </si>
  <si>
    <t>PAID STAMP DUTY PAAA REG. CREDIT CARD PAYMENT</t>
  </si>
  <si>
    <t>PAID STAMP DUTY ON PAAA POPATWADI PAID CREDIT CARD.</t>
  </si>
  <si>
    <t>PAID  STAMP DUTY POPATWADI PROJECT CREDIT CARD PAYMENTS.</t>
  </si>
  <si>
    <t>PAID STAMT DUTY CREDIT CARD PAYMENT</t>
  </si>
  <si>
    <t>PAID STAMP DUTY  CREDIT CARD BILL PAYMENT</t>
  </si>
  <si>
    <t>PAID STAMP DUTY  CREDIT CARD PAYMENT</t>
  </si>
  <si>
    <t>PAID STAMP DUTY CREDIT CARD PAYMENT.</t>
  </si>
  <si>
    <t>PAID STAMP DUTY , PAID CREDIT CARD BILL.</t>
  </si>
  <si>
    <t>paid mhada cheif account office MBRR BOARD</t>
  </si>
  <si>
    <t>STAMDUTY CREDIT CARD [AYMENT PAID BY RMK TFR TO RITA</t>
  </si>
  <si>
    <t>SSTAMP DUTY PAID THROUGH CREDIT CARD</t>
  </si>
  <si>
    <t>stamp duty credit card payment</t>
  </si>
  <si>
    <t>stamp duty credit card payments</t>
  </si>
  <si>
    <t>credit card payment stamp duty</t>
  </si>
  <si>
    <t>credit card popatwadi project</t>
  </si>
  <si>
    <t>INTEREST ON UNSECURED LOAN</t>
  </si>
  <si>
    <t>intrest on un secured loan trfd to interst account</t>
  </si>
  <si>
    <t>PAID  CREDIT CARD PAYMENTS</t>
  </si>
  <si>
    <t>PAID TO FOR PROJECT EXPS TH CREDIT CARD</t>
  </si>
  <si>
    <t>PAID THROUGH REDIT CARD PETROL EXPS.</t>
  </si>
  <si>
    <t>PAID FOR EXPS THROUGH CREDIT CARD</t>
  </si>
  <si>
    <t>PAID EXPENSES TH.CR CARD</t>
  </si>
  <si>
    <t>Noorani &amp; Company</t>
  </si>
  <si>
    <t>PAID PROJECT EXPENSES TH.CR.CARD</t>
  </si>
  <si>
    <t>PAID FOR POPATWADI WI EXPS TH CR.CARD3</t>
  </si>
  <si>
    <t>PAID TO AKSHAY P.JADHAV UN LOADING OF STEEL TMT.</t>
  </si>
  <si>
    <t>PAID TO SANDIP MEHTA RERA REGISTRATION EXPENSES</t>
  </si>
  <si>
    <t>PAID FOR RERA REGISTRATION FEES.</t>
  </si>
  <si>
    <t>PAID FOR PET TH CREDIT CARD</t>
  </si>
  <si>
    <t>MATADI AKSHAY JADHAV</t>
  </si>
  <si>
    <t>BILL RECEIVED FROM MATADI AKSHAY JADHAV FOR STEEL SHIFTING</t>
  </si>
  <si>
    <t>PAID TO SANDIP MEHTA RERA REGISTRATION EXPENSES.</t>
  </si>
  <si>
    <t>paid for exps through   credit card</t>
  </si>
  <si>
    <t>PAID FOR CREDIT CARD PAYMENT</t>
  </si>
  <si>
    <t>PAID FOR PROJECT EXPENSES CREDIT CARD PAYMENT</t>
  </si>
  <si>
    <t>PAID FOR  PROJECT EXPENSE  CREDIT CARD PAYMENT</t>
  </si>
  <si>
    <t>paid from credit card.</t>
  </si>
  <si>
    <t>paid from credit card</t>
  </si>
  <si>
    <t>paid  from credit card royalty payment</t>
  </si>
  <si>
    <t>paid from credit crad royal payment</t>
  </si>
  <si>
    <t>paid for project expenses from credit card</t>
  </si>
  <si>
    <t>Paid to cubic trees fees</t>
  </si>
  <si>
    <t>BILL RECEIVED FORM MATADI AKSHAY JADHAV FOR STEEL SHIFTING</t>
  </si>
  <si>
    <t>The Legalist</t>
  </si>
  <si>
    <t>BEING : BILL RECEIVED FOR PROFESSIONAL FEES FOR TITLE REPORT AND ONE CERTIFIED COPY OF LAST TITLE DEED</t>
  </si>
  <si>
    <t>BEING BILL RECEIVED FROM NOORANI AND COMPANY FOR CONSTRUTION WATER CONNECTION CHARGES</t>
  </si>
  <si>
    <t>Minish Kadaki Yes Bank Loan A/c</t>
  </si>
  <si>
    <t>VASTUKALA CONSALTANTS PVT LTD</t>
  </si>
  <si>
    <t>BEING BILL RECEIVED FROM VASTUKALA FOR VALUATION FEE</t>
  </si>
  <si>
    <t>paid to project exp scerdit card payments</t>
  </si>
  <si>
    <t>Thite Valuers &amp; Engineers Pvt Ltd</t>
  </si>
  <si>
    <t>BEING : AMT PAYABLE FOR PROFESSIONAL FEES</t>
  </si>
  <si>
    <t>paid for project expenses by credit card</t>
  </si>
  <si>
    <t>paid to rubix data services for sbi loan lei certificate</t>
  </si>
  <si>
    <t>paid through credit card project expenses paymen.</t>
  </si>
  <si>
    <t>paid to akshay jadhav. mathadi un loading.</t>
  </si>
  <si>
    <t>Paid to project expenses through credi card.</t>
  </si>
  <si>
    <t>Paid to akshay jadhav   for unloading material.</t>
  </si>
  <si>
    <t>Veena Textile</t>
  </si>
  <si>
    <t>Laxmi Corporation</t>
  </si>
  <si>
    <t>V S Legal</t>
  </si>
  <si>
    <t>OFFICE RENT [SHREE NIWAS]</t>
  </si>
  <si>
    <t>Loan Processing Charges</t>
  </si>
  <si>
    <t>TRF PAID FOR REDEVELOPMENT SCRUTINY FEES</t>
  </si>
  <si>
    <t>TOTAL OF CONSTRUCTION COST</t>
  </si>
  <si>
    <t>TOTAL PROFESSIONAL COST</t>
  </si>
  <si>
    <t>TOTAL RENT COST</t>
  </si>
  <si>
    <t>Terrace / OHT</t>
  </si>
  <si>
    <t>1st April to 30 June 2024</t>
  </si>
  <si>
    <t>Period</t>
  </si>
  <si>
    <t>30.06.2024 as per Bill Tally (inclusive of GST)</t>
  </si>
  <si>
    <t>Cost incurred as %age of cost incurred as on 30.06.2024</t>
  </si>
  <si>
    <t>Difference of Cost incurred as %age of cost incurred as on 30.06.2024 &amp; CA Certificate</t>
  </si>
  <si>
    <t>Difference b/w bills of 30.06.2024 &amp; CA Certificate</t>
  </si>
  <si>
    <t>CA Certificate till 30.06.2024</t>
  </si>
  <si>
    <t>% of work completed</t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</si>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</sst>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  <numFmt numFmtId="167" formatCode="&quot;&quot;0.00"/>
    <numFmt numFmtId="169" formatCode="&quot;&quot;0.00&quot; Cr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</font>
    <font>
      <b/>
      <sz val="12"/>
      <color theme="1"/>
      <name val="Arial"/>
      <family val="2"/>
    </font>
    <font>
      <b/>
      <i/>
      <sz val="9"/>
      <color theme="1"/>
      <name val="Arial"/>
      <family val="2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rgb="FF000000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  <xf numFmtId="0" fontId="26" fillId="0" borderId="0"/>
    <xf numFmtId="165" fontId="12" fillId="0" borderId="0" applyFont="0" applyFill="0" applyBorder="0" applyAlignment="0" applyProtection="0"/>
  </cellStyleXfs>
  <cellXfs count="145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43" fontId="4" fillId="0" borderId="5" xfId="3" applyFont="1" applyFill="1" applyBorder="1" applyAlignment="1">
      <alignment horizontal="center" wrapText="1"/>
    </xf>
    <xf numFmtId="43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43" fontId="4" fillId="0" borderId="5" xfId="3" applyFont="1" applyFill="1" applyBorder="1" applyAlignment="1">
      <alignment horizontal="right" wrapText="1"/>
    </xf>
    <xf numFmtId="0" fontId="6" fillId="0" borderId="6" xfId="0" applyFont="1" applyBorder="1" applyAlignment="1">
      <alignment vertical="center" wrapText="1"/>
    </xf>
    <xf numFmtId="43" fontId="4" fillId="0" borderId="7" xfId="3" applyFont="1" applyFill="1" applyBorder="1" applyAlignment="1">
      <alignment horizontal="right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5" xfId="3" applyFont="1" applyBorder="1" applyAlignment="1">
      <alignment horizontal="center" vertical="center" wrapText="1"/>
    </xf>
    <xf numFmtId="43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left" vertical="center" wrapText="1"/>
    </xf>
    <xf numFmtId="165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43" fontId="10" fillId="2" borderId="2" xfId="1" applyFont="1" applyFill="1" applyBorder="1"/>
    <xf numFmtId="165" fontId="10" fillId="2" borderId="2" xfId="4" applyFont="1" applyFill="1" applyBorder="1"/>
    <xf numFmtId="43" fontId="16" fillId="0" borderId="0" xfId="8" applyNumberFormat="1" applyFont="1"/>
    <xf numFmtId="0" fontId="1" fillId="0" borderId="0" xfId="8"/>
    <xf numFmtId="43" fontId="16" fillId="0" borderId="0" xfId="1" applyFont="1"/>
    <xf numFmtId="0" fontId="15" fillId="0" borderId="0" xfId="8" applyFont="1"/>
    <xf numFmtId="43" fontId="4" fillId="0" borderId="2" xfId="3" applyFont="1" applyFill="1" applyBorder="1" applyAlignment="1">
      <alignment horizontal="center" vertical="center" wrapText="1"/>
    </xf>
    <xf numFmtId="14" fontId="17" fillId="0" borderId="0" xfId="0" applyNumberFormat="1" applyFont="1" applyAlignment="1">
      <alignment horizontal="right" vertical="top"/>
    </xf>
    <xf numFmtId="49" fontId="19" fillId="0" borderId="0" xfId="0" applyNumberFormat="1" applyFont="1" applyAlignment="1">
      <alignment vertical="top"/>
    </xf>
    <xf numFmtId="49" fontId="17" fillId="0" borderId="0" xfId="0" applyNumberFormat="1" applyFont="1" applyAlignment="1">
      <alignment vertical="top"/>
    </xf>
    <xf numFmtId="0" fontId="15" fillId="0" borderId="0" xfId="8" applyFont="1" applyAlignment="1">
      <alignment horizontal="center" vertical="center" wrapText="1"/>
    </xf>
    <xf numFmtId="43" fontId="1" fillId="0" borderId="0" xfId="8" applyNumberFormat="1"/>
    <xf numFmtId="0" fontId="10" fillId="0" borderId="2" xfId="8" applyFont="1" applyBorder="1" applyAlignment="1">
      <alignment horizontal="center" vertical="center" wrapText="1"/>
    </xf>
    <xf numFmtId="0" fontId="22" fillId="0" borderId="2" xfId="8" applyFont="1" applyBorder="1"/>
    <xf numFmtId="0" fontId="11" fillId="0" borderId="2" xfId="8" applyFont="1" applyBorder="1"/>
    <xf numFmtId="0" fontId="10" fillId="0" borderId="2" xfId="9" applyFont="1" applyBorder="1" applyAlignment="1">
      <alignment horizontal="center" vertical="center" wrapText="1"/>
    </xf>
    <xf numFmtId="43" fontId="23" fillId="0" borderId="2" xfId="1" applyFont="1" applyFill="1" applyBorder="1" applyAlignment="1">
      <alignment horizontal="center" vertical="center" wrapText="1"/>
    </xf>
    <xf numFmtId="43" fontId="22" fillId="0" borderId="2" xfId="1" applyFont="1" applyBorder="1"/>
    <xf numFmtId="43" fontId="11" fillId="0" borderId="2" xfId="1" applyFont="1" applyBorder="1"/>
    <xf numFmtId="43" fontId="11" fillId="0" borderId="2" xfId="1" applyFont="1" applyBorder="1" applyAlignment="1">
      <alignment horizontal="center" vertical="center" wrapText="1"/>
    </xf>
    <xf numFmtId="9" fontId="11" fillId="0" borderId="2" xfId="2" applyFont="1" applyBorder="1"/>
    <xf numFmtId="43" fontId="10" fillId="0" borderId="2" xfId="1" applyFont="1" applyBorder="1"/>
    <xf numFmtId="9" fontId="10" fillId="0" borderId="2" xfId="2" applyFont="1" applyBorder="1"/>
    <xf numFmtId="43" fontId="10" fillId="0" borderId="2" xfId="8" applyNumberFormat="1" applyFont="1" applyBorder="1"/>
    <xf numFmtId="43" fontId="19" fillId="0" borderId="8" xfId="1" applyFont="1" applyBorder="1" applyAlignment="1">
      <alignment horizontal="right" vertical="top"/>
    </xf>
    <xf numFmtId="43" fontId="4" fillId="0" borderId="2" xfId="1" applyFont="1" applyFill="1" applyBorder="1" applyAlignment="1">
      <alignment wrapText="1"/>
    </xf>
    <xf numFmtId="0" fontId="11" fillId="0" borderId="2" xfId="8" applyFont="1" applyBorder="1" applyAlignment="1">
      <alignment wrapText="1"/>
    </xf>
    <xf numFmtId="43" fontId="11" fillId="0" borderId="2" xfId="8" applyNumberFormat="1" applyFont="1" applyBorder="1" applyAlignment="1">
      <alignment wrapText="1"/>
    </xf>
    <xf numFmtId="43" fontId="11" fillId="0" borderId="2" xfId="8" applyNumberFormat="1" applyFont="1" applyBorder="1"/>
    <xf numFmtId="43" fontId="11" fillId="0" borderId="2" xfId="8" applyNumberFormat="1" applyFont="1" applyBorder="1" applyAlignment="1">
      <alignment horizontal="center" vertical="center" wrapText="1"/>
    </xf>
    <xf numFmtId="0" fontId="10" fillId="0" borderId="2" xfId="8" applyFont="1" applyBorder="1"/>
    <xf numFmtId="43" fontId="20" fillId="0" borderId="0" xfId="1" applyFont="1" applyAlignment="1">
      <alignment vertical="top"/>
    </xf>
    <xf numFmtId="49" fontId="20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49" fontId="17" fillId="0" borderId="8" xfId="0" applyNumberFormat="1" applyFont="1" applyBorder="1" applyAlignment="1">
      <alignment horizontal="right" vertical="top"/>
    </xf>
    <xf numFmtId="49" fontId="17" fillId="0" borderId="8" xfId="0" applyNumberFormat="1" applyFont="1" applyBorder="1" applyAlignment="1">
      <alignment vertical="top"/>
    </xf>
    <xf numFmtId="49" fontId="17" fillId="0" borderId="0" xfId="0" applyNumberFormat="1" applyFont="1" applyAlignment="1">
      <alignment horizontal="right" vertical="top"/>
    </xf>
    <xf numFmtId="43" fontId="21" fillId="0" borderId="0" xfId="1" applyFont="1" applyAlignment="1">
      <alignment horizontal="right" vertical="top"/>
    </xf>
    <xf numFmtId="49" fontId="21" fillId="0" borderId="0" xfId="0" applyNumberFormat="1" applyFont="1" applyAlignment="1">
      <alignment vertical="top"/>
    </xf>
    <xf numFmtId="167" fontId="20" fillId="0" borderId="11" xfId="0" applyNumberFormat="1" applyFont="1" applyBorder="1" applyAlignment="1">
      <alignment vertical="top"/>
    </xf>
    <xf numFmtId="43" fontId="20" fillId="0" borderId="11" xfId="1" applyFont="1" applyBorder="1" applyAlignment="1">
      <alignment vertical="top"/>
    </xf>
    <xf numFmtId="43" fontId="2" fillId="0" borderId="12" xfId="1" applyFont="1" applyBorder="1"/>
    <xf numFmtId="49" fontId="19" fillId="0" borderId="8" xfId="0" applyNumberFormat="1" applyFont="1" applyBorder="1" applyAlignment="1">
      <alignment horizontal="left" vertical="top" indent="5"/>
    </xf>
    <xf numFmtId="0" fontId="29" fillId="0" borderId="0" xfId="8" applyFont="1"/>
    <xf numFmtId="0" fontId="16" fillId="0" borderId="0" xfId="8" applyFont="1" applyAlignment="1">
      <alignment wrapText="1"/>
    </xf>
    <xf numFmtId="43" fontId="16" fillId="0" borderId="0" xfId="8" applyNumberFormat="1" applyFont="1" applyAlignment="1">
      <alignment wrapText="1"/>
    </xf>
    <xf numFmtId="43" fontId="4" fillId="0" borderId="5" xfId="3" applyFont="1" applyFill="1" applyBorder="1" applyAlignment="1">
      <alignment horizontal="center"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16" fillId="0" borderId="0" xfId="8" applyFont="1" applyAlignment="1">
      <alignment horizontal="center"/>
    </xf>
    <xf numFmtId="0" fontId="29" fillId="0" borderId="0" xfId="8" applyFont="1"/>
    <xf numFmtId="0" fontId="11" fillId="0" borderId="5" xfId="8" applyFont="1" applyBorder="1" applyAlignment="1">
      <alignment horizontal="center" vertical="center" wrapText="1"/>
    </xf>
    <xf numFmtId="0" fontId="11" fillId="0" borderId="10" xfId="8" applyFont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 wrapText="1"/>
    </xf>
    <xf numFmtId="14" fontId="11" fillId="0" borderId="5" xfId="8" applyNumberFormat="1" applyFont="1" applyBorder="1" applyAlignment="1">
      <alignment horizontal="center" vertical="center"/>
    </xf>
    <xf numFmtId="14" fontId="11" fillId="0" borderId="10" xfId="8" applyNumberFormat="1" applyFont="1" applyBorder="1" applyAlignment="1">
      <alignment horizontal="center" vertical="center"/>
    </xf>
    <xf numFmtId="14" fontId="11" fillId="0" borderId="3" xfId="8" applyNumberFormat="1" applyFont="1" applyBorder="1" applyAlignment="1">
      <alignment horizontal="center" vertical="center"/>
    </xf>
    <xf numFmtId="43" fontId="11" fillId="0" borderId="2" xfId="8" applyNumberFormat="1" applyFont="1" applyBorder="1" applyAlignment="1">
      <alignment horizontal="center" vertical="center" wrapText="1"/>
    </xf>
    <xf numFmtId="0" fontId="22" fillId="0" borderId="2" xfId="8" applyFont="1" applyBorder="1" applyAlignment="1">
      <alignment horizontal="center" vertical="center"/>
    </xf>
    <xf numFmtId="0" fontId="10" fillId="0" borderId="2" xfId="8" applyFont="1" applyBorder="1" applyAlignment="1">
      <alignment horizontal="center" wrapText="1"/>
    </xf>
    <xf numFmtId="0" fontId="22" fillId="0" borderId="2" xfId="8" applyFont="1" applyBorder="1"/>
    <xf numFmtId="49" fontId="20" fillId="0" borderId="0" xfId="0" applyNumberFormat="1" applyFont="1" applyAlignment="1">
      <alignment vertical="top"/>
    </xf>
    <xf numFmtId="49" fontId="27" fillId="0" borderId="0" xfId="0" applyNumberFormat="1" applyFont="1" applyAlignment="1">
      <alignment vertical="top"/>
    </xf>
    <xf numFmtId="49" fontId="20" fillId="0" borderId="9" xfId="0" applyNumberFormat="1" applyFont="1" applyBorder="1" applyAlignment="1">
      <alignment vertical="top"/>
    </xf>
    <xf numFmtId="49" fontId="27" fillId="0" borderId="11" xfId="0" applyNumberFormat="1" applyFont="1" applyBorder="1" applyAlignment="1">
      <alignment vertical="top"/>
    </xf>
    <xf numFmtId="0" fontId="2" fillId="0" borderId="0" xfId="0" applyFont="1" applyAlignment="1">
      <alignment horizontal="center"/>
    </xf>
    <xf numFmtId="0" fontId="10" fillId="0" borderId="2" xfId="8" applyFont="1" applyBorder="1" applyAlignment="1">
      <alignment horizontal="center"/>
    </xf>
    <xf numFmtId="0" fontId="24" fillId="0" borderId="2" xfId="8" applyFont="1" applyBorder="1"/>
    <xf numFmtId="0" fontId="10" fillId="0" borderId="1" xfId="8" applyFont="1" applyBorder="1" applyAlignment="1">
      <alignment horizontal="center" wrapText="1"/>
    </xf>
    <xf numFmtId="0" fontId="10" fillId="0" borderId="7" xfId="8" applyFont="1" applyBorder="1" applyAlignment="1">
      <alignment horizontal="center" wrapText="1"/>
    </xf>
    <xf numFmtId="15" fontId="20" fillId="0" borderId="0" xfId="0" applyNumberFormat="1" applyFont="1" applyAlignment="1">
      <alignment horizontal="right" vertical="top"/>
    </xf>
    <xf numFmtId="49" fontId="21" fillId="0" borderId="11" xfId="0" applyNumberFormat="1" applyFont="1" applyBorder="1" applyAlignment="1">
      <alignment horizontal="left" vertical="top" indent="2"/>
    </xf>
    <xf numFmtId="15" fontId="17" fillId="0" borderId="0" xfId="0" applyNumberFormat="1" applyFont="1" applyAlignment="1">
      <alignment horizontal="right" vertical="top"/>
    </xf>
    <xf numFmtId="49" fontId="19" fillId="0" borderId="8" xfId="0" applyNumberFormat="1" applyFont="1" applyBorder="1" applyAlignment="1">
      <alignment vertical="top"/>
    </xf>
    <xf numFmtId="169" fontId="17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49" fontId="18" fillId="0" borderId="0" xfId="0" applyNumberFormat="1" applyFont="1" applyAlignment="1">
      <alignment horizontal="left" vertical="top" wrapText="1" indent="2"/>
    </xf>
    <xf numFmtId="0" fontId="2" fillId="0" borderId="0" xfId="0" applyFont="1"/>
    <xf numFmtId="43" fontId="2" fillId="0" borderId="0" xfId="1" applyFont="1"/>
    <xf numFmtId="15" fontId="19" fillId="0" borderId="0" xfId="0" applyNumberFormat="1" applyFont="1" applyAlignment="1">
      <alignment horizontal="right" vertical="top"/>
    </xf>
    <xf numFmtId="43" fontId="21" fillId="0" borderId="9" xfId="1" applyFont="1" applyBorder="1" applyAlignment="1">
      <alignment horizontal="right" vertical="top"/>
    </xf>
    <xf numFmtId="0" fontId="30" fillId="0" borderId="0" xfId="0" applyFont="1"/>
    <xf numFmtId="49" fontId="31" fillId="0" borderId="0" xfId="0" applyNumberFormat="1" applyFont="1" applyAlignment="1">
      <alignment vertical="top"/>
    </xf>
    <xf numFmtId="43" fontId="19" fillId="0" borderId="0" xfId="1" applyFont="1" applyAlignment="1">
      <alignment horizontal="right" vertical="top"/>
    </xf>
    <xf numFmtId="43" fontId="32" fillId="0" borderId="0" xfId="1" applyFont="1" applyAlignment="1">
      <alignment horizontal="right" vertical="top"/>
    </xf>
    <xf numFmtId="15" fontId="32" fillId="0" borderId="0" xfId="0" applyNumberFormat="1" applyFont="1" applyAlignment="1">
      <alignment horizontal="right" vertical="top"/>
    </xf>
    <xf numFmtId="43" fontId="31" fillId="0" borderId="0" xfId="1" applyFont="1" applyAlignment="1">
      <alignment horizontal="right" vertical="top"/>
    </xf>
    <xf numFmtId="43" fontId="31" fillId="0" borderId="9" xfId="1" applyFont="1" applyBorder="1" applyAlignment="1">
      <alignment horizontal="right" vertical="top"/>
    </xf>
    <xf numFmtId="15" fontId="2" fillId="0" borderId="0" xfId="0" applyNumberFormat="1" applyFont="1"/>
    <xf numFmtId="43" fontId="2" fillId="0" borderId="9" xfId="1" applyFont="1" applyBorder="1"/>
    <xf numFmtId="49" fontId="28" fillId="0" borderId="0" xfId="0" applyNumberFormat="1" applyFont="1" applyAlignment="1">
      <alignment horizontal="left" vertical="top" wrapText="1" indent="2"/>
    </xf>
    <xf numFmtId="0" fontId="19" fillId="0" borderId="0" xfId="0" applyFont="1" applyAlignment="1">
      <alignment horizontal="right" vertical="top"/>
    </xf>
    <xf numFmtId="43" fontId="21" fillId="0" borderId="0" xfId="1" applyFont="1" applyAlignment="1">
      <alignment vertical="top"/>
    </xf>
    <xf numFmtId="43" fontId="25" fillId="0" borderId="2" xfId="1" applyFont="1" applyFill="1" applyBorder="1"/>
    <xf numFmtId="10" fontId="0" fillId="0" borderId="0" xfId="2" applyNumberFormat="1" applyFont="1"/>
    <xf numFmtId="10" fontId="10" fillId="0" borderId="2" xfId="2" applyNumberFormat="1" applyFont="1" applyBorder="1"/>
    <xf numFmtId="0" fontId="23" fillId="0" borderId="2" xfId="1" applyNumberFormat="1" applyFont="1" applyFill="1" applyBorder="1" applyAlignment="1">
      <alignment horizontal="center" vertical="center" wrapText="1"/>
    </xf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Comma 4" xfId="11" xr:uid="{AB2D9DA2-AD1C-4546-A728-7ED7984D8C2C}"/>
    <cellStyle name="Normal" xfId="0" builtinId="0"/>
    <cellStyle name="Normal 2" xfId="5" xr:uid="{E0438D77-A18E-4C1A-B6B9-0D1886D6898B}"/>
    <cellStyle name="Normal 3" xfId="7" xr:uid="{2B8C285D-0676-49F0-9701-829650416B41}"/>
    <cellStyle name="Normal 4" xfId="10" xr:uid="{9A6E140E-BDC1-4333-8E77-DAADA42EF164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L37"/>
  <sheetViews>
    <sheetView tabSelected="1" workbookViewId="0">
      <selection activeCell="G13" sqref="G13"/>
    </sheetView>
  </sheetViews>
  <sheetFormatPr defaultRowHeight="15" x14ac:dyDescent="0.25"/>
  <cols>
    <col min="1" max="1" width="61.28515625" style="5" bestFit="1" customWidth="1"/>
    <col min="2" max="2" width="13.7109375" customWidth="1"/>
    <col min="3" max="3" width="15.28515625" customWidth="1"/>
    <col min="4" max="4" width="14.7109375" customWidth="1"/>
    <col min="5" max="5" width="14.42578125" style="22" customWidth="1"/>
    <col min="6" max="6" width="13.140625" style="22" bestFit="1" customWidth="1"/>
    <col min="7" max="7" width="11.42578125" style="22" bestFit="1" customWidth="1"/>
    <col min="8" max="9" width="12.7109375" style="22" hidden="1" customWidth="1"/>
    <col min="10" max="10" width="41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5" customFormat="1" ht="47.25" x14ac:dyDescent="0.25">
      <c r="A1" s="3" t="s">
        <v>2</v>
      </c>
      <c r="B1" s="4" t="s">
        <v>3</v>
      </c>
      <c r="C1" s="4" t="s">
        <v>101</v>
      </c>
      <c r="D1" s="4" t="s">
        <v>102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2" ht="15.75" x14ac:dyDescent="0.25">
      <c r="A2" s="6" t="s">
        <v>10</v>
      </c>
      <c r="B2" s="7">
        <v>7.03</v>
      </c>
      <c r="C2" s="8">
        <f>'Summary Sheet'!D2</f>
        <v>7.0296925000000003</v>
      </c>
      <c r="D2" s="9">
        <v>7.03</v>
      </c>
      <c r="E2" s="10"/>
      <c r="F2" s="11"/>
      <c r="G2" s="11">
        <f>C2-D2</f>
        <v>-3.0749999999990507E-4</v>
      </c>
      <c r="H2" s="11"/>
      <c r="I2" s="11"/>
      <c r="J2" s="12"/>
    </row>
    <row r="3" spans="1:12" ht="15.75" x14ac:dyDescent="0.25">
      <c r="A3" s="6" t="s">
        <v>35</v>
      </c>
      <c r="B3" s="7">
        <v>3.32</v>
      </c>
      <c r="C3" s="8">
        <f>'Summary Sheet'!D3</f>
        <v>1.2934509000000001</v>
      </c>
      <c r="D3" s="9">
        <f>0.87+0.85</f>
        <v>1.72</v>
      </c>
      <c r="E3" s="10"/>
      <c r="F3" s="11"/>
      <c r="G3" s="11">
        <f t="shared" ref="G3:G10" si="0">C3-D3</f>
        <v>-0.4265490999999999</v>
      </c>
      <c r="H3" s="11"/>
      <c r="I3" s="11"/>
      <c r="J3" s="14"/>
    </row>
    <row r="4" spans="1:12" ht="15.75" x14ac:dyDescent="0.25">
      <c r="A4" s="13" t="s">
        <v>11</v>
      </c>
      <c r="B4" s="7">
        <v>22.22</v>
      </c>
      <c r="C4" s="8">
        <f>'Summary Sheet'!D4</f>
        <v>5.1428855999999996</v>
      </c>
      <c r="D4" s="9">
        <v>7.26</v>
      </c>
      <c r="E4" s="10"/>
      <c r="F4" s="12"/>
      <c r="G4" s="11">
        <f t="shared" si="0"/>
        <v>-2.1171144000000002</v>
      </c>
      <c r="H4" s="11"/>
      <c r="I4" s="11"/>
      <c r="J4" s="14"/>
    </row>
    <row r="5" spans="1:12" ht="31.5" x14ac:dyDescent="0.25">
      <c r="A5" s="13" t="s">
        <v>12</v>
      </c>
      <c r="B5" s="7">
        <v>5.66</v>
      </c>
      <c r="C5" s="8">
        <f>'Summary Sheet'!D5</f>
        <v>6.7422312</v>
      </c>
      <c r="D5" s="9">
        <v>5.92</v>
      </c>
      <c r="E5" s="10"/>
      <c r="F5" s="12"/>
      <c r="G5" s="11">
        <f t="shared" si="0"/>
        <v>0.82223120000000005</v>
      </c>
      <c r="H5" s="11"/>
      <c r="I5" s="11"/>
      <c r="J5" s="14"/>
    </row>
    <row r="6" spans="1:12" ht="15.75" x14ac:dyDescent="0.25">
      <c r="A6" s="15" t="s">
        <v>13</v>
      </c>
      <c r="B6" s="7">
        <v>1.1100000000000001</v>
      </c>
      <c r="C6" s="8">
        <f>'Summary Sheet'!D6</f>
        <v>0.9270969</v>
      </c>
      <c r="D6" s="74">
        <v>0.6</v>
      </c>
      <c r="E6" s="10"/>
      <c r="F6" s="16"/>
      <c r="G6" s="11">
        <f t="shared" si="0"/>
        <v>0.32709690000000002</v>
      </c>
      <c r="H6" s="11"/>
      <c r="I6" s="11"/>
      <c r="J6" s="55"/>
    </row>
    <row r="7" spans="1:12" ht="15.75" x14ac:dyDescent="0.25">
      <c r="A7" s="17" t="s">
        <v>14</v>
      </c>
      <c r="B7" s="7">
        <v>1.33</v>
      </c>
      <c r="C7" s="8">
        <f>'Summary Sheet'!D7</f>
        <v>0.45392979999999999</v>
      </c>
      <c r="D7" s="74">
        <v>0.72</v>
      </c>
      <c r="E7" s="10"/>
      <c r="F7" s="16"/>
      <c r="G7" s="11">
        <f t="shared" si="0"/>
        <v>-0.26607019999999998</v>
      </c>
      <c r="H7" s="11"/>
      <c r="I7" s="11"/>
      <c r="J7" s="95"/>
    </row>
    <row r="8" spans="1:12" ht="15.75" x14ac:dyDescent="0.25">
      <c r="A8" s="17" t="s">
        <v>15</v>
      </c>
      <c r="B8" s="7">
        <v>1.1599999999999999</v>
      </c>
      <c r="C8" s="8">
        <f>'Summary Sheet'!D8</f>
        <v>0</v>
      </c>
      <c r="D8" s="74">
        <v>0.01</v>
      </c>
      <c r="E8" s="10"/>
      <c r="F8" s="16"/>
      <c r="G8" s="11">
        <f t="shared" si="0"/>
        <v>-0.01</v>
      </c>
      <c r="H8" s="11"/>
      <c r="I8" s="11"/>
      <c r="J8" s="96"/>
    </row>
    <row r="9" spans="1:12" ht="15.75" x14ac:dyDescent="0.25">
      <c r="A9" s="17" t="s">
        <v>16</v>
      </c>
      <c r="B9" s="7">
        <v>3.53</v>
      </c>
      <c r="C9" s="7">
        <f>'Summary Sheet'!D9</f>
        <v>0.15172910000000001</v>
      </c>
      <c r="D9" s="7">
        <v>0</v>
      </c>
      <c r="E9" s="10"/>
      <c r="F9" s="16"/>
      <c r="G9" s="11">
        <f t="shared" si="0"/>
        <v>0.15172910000000001</v>
      </c>
      <c r="H9" s="11"/>
      <c r="I9" s="11"/>
      <c r="J9" s="14"/>
    </row>
    <row r="10" spans="1:12" s="19" customFormat="1" ht="15.75" x14ac:dyDescent="0.25">
      <c r="A10" s="17" t="s">
        <v>38</v>
      </c>
      <c r="B10" s="7">
        <v>0.67</v>
      </c>
      <c r="C10" s="7">
        <v>0</v>
      </c>
      <c r="D10" s="7">
        <v>0</v>
      </c>
      <c r="E10" s="18"/>
      <c r="F10" s="12"/>
      <c r="G10" s="11">
        <f t="shared" si="0"/>
        <v>0</v>
      </c>
      <c r="H10" s="11"/>
      <c r="I10" s="11"/>
      <c r="J10" s="14"/>
    </row>
    <row r="11" spans="1:12" ht="15.75" x14ac:dyDescent="0.25">
      <c r="A11" s="20" t="s">
        <v>17</v>
      </c>
      <c r="B11" s="21">
        <f t="shared" ref="B11:I11" si="1">SUM(B2:B10)</f>
        <v>46.03</v>
      </c>
      <c r="C11" s="21">
        <f>SUM(C2:C10)</f>
        <v>21.741016000000002</v>
      </c>
      <c r="D11" s="21">
        <f>SUM(D2:D10)</f>
        <v>23.26</v>
      </c>
      <c r="E11" s="21">
        <f t="shared" si="1"/>
        <v>0</v>
      </c>
      <c r="F11" s="21">
        <f t="shared" si="1"/>
        <v>0</v>
      </c>
      <c r="G11" s="21">
        <f>SUM(G2:G10)</f>
        <v>-1.5189839999999999</v>
      </c>
      <c r="H11" s="21">
        <f t="shared" si="1"/>
        <v>0</v>
      </c>
      <c r="I11" s="21">
        <f t="shared" si="1"/>
        <v>0</v>
      </c>
      <c r="J11" s="55"/>
      <c r="K11" s="2"/>
    </row>
    <row r="12" spans="1:12" x14ac:dyDescent="0.25">
      <c r="C12" s="2">
        <f>B11-C11</f>
        <v>24.288983999999999</v>
      </c>
      <c r="D12" s="142">
        <f>D11/B11</f>
        <v>0.50532261568542258</v>
      </c>
      <c r="J12" s="2"/>
      <c r="L12" s="2"/>
    </row>
    <row r="13" spans="1:12" x14ac:dyDescent="0.25">
      <c r="D13" s="2"/>
    </row>
    <row r="14" spans="1:12" ht="60" x14ac:dyDescent="0.25">
      <c r="A14" s="23" t="s">
        <v>1</v>
      </c>
      <c r="B14" s="23" t="s">
        <v>18</v>
      </c>
      <c r="C14" s="24" t="s">
        <v>341</v>
      </c>
      <c r="D14" s="24" t="s">
        <v>19</v>
      </c>
      <c r="E14" s="24" t="s">
        <v>342</v>
      </c>
      <c r="F14" s="25"/>
      <c r="G14" s="25"/>
      <c r="H14" s="25"/>
      <c r="I14" s="25"/>
    </row>
    <row r="15" spans="1:12" ht="15.75" x14ac:dyDescent="0.25">
      <c r="A15" s="6" t="s">
        <v>10</v>
      </c>
      <c r="B15" s="7">
        <f>B2</f>
        <v>7.03</v>
      </c>
      <c r="C15" s="8">
        <f>C2</f>
        <v>7.0296925000000003</v>
      </c>
      <c r="D15" s="26">
        <f>C15/B15</f>
        <v>0.99995625889046946</v>
      </c>
      <c r="E15" s="26">
        <f t="shared" ref="E15:E23" si="2">C15/$B$24</f>
        <v>0.15271980230284599</v>
      </c>
      <c r="F15" s="27"/>
      <c r="G15" s="27"/>
      <c r="H15" s="27"/>
      <c r="I15" s="27"/>
    </row>
    <row r="16" spans="1:12" ht="15.75" x14ac:dyDescent="0.25">
      <c r="A16" s="6" t="s">
        <v>35</v>
      </c>
      <c r="B16" s="7">
        <f t="shared" ref="B16:B23" si="3">B3</f>
        <v>3.32</v>
      </c>
      <c r="C16" s="8">
        <f t="shared" ref="C16:C23" si="4">C3</f>
        <v>1.2934509000000001</v>
      </c>
      <c r="D16" s="26">
        <f t="shared" ref="D16:D23" si="5">C16/B16</f>
        <v>0.3895936445783133</v>
      </c>
      <c r="E16" s="26">
        <f t="shared" si="2"/>
        <v>2.8100171627199654E-2</v>
      </c>
      <c r="F16" s="27"/>
      <c r="G16" s="27"/>
      <c r="H16" s="27"/>
      <c r="I16" s="27"/>
    </row>
    <row r="17" spans="1:9" ht="15.75" x14ac:dyDescent="0.25">
      <c r="A17" s="13" t="s">
        <v>11</v>
      </c>
      <c r="B17" s="7">
        <f t="shared" si="3"/>
        <v>22.22</v>
      </c>
      <c r="C17" s="8">
        <f t="shared" si="4"/>
        <v>5.1428855999999996</v>
      </c>
      <c r="D17" s="26">
        <f t="shared" si="5"/>
        <v>0.23145299729972996</v>
      </c>
      <c r="E17" s="26">
        <f t="shared" si="2"/>
        <v>0.11172899413426025</v>
      </c>
      <c r="F17" s="27"/>
      <c r="G17" s="27"/>
      <c r="H17" s="27"/>
      <c r="I17" s="27"/>
    </row>
    <row r="18" spans="1:9" ht="31.5" x14ac:dyDescent="0.25">
      <c r="A18" s="13" t="s">
        <v>12</v>
      </c>
      <c r="B18" s="7">
        <f t="shared" si="3"/>
        <v>5.66</v>
      </c>
      <c r="C18" s="8">
        <f t="shared" si="4"/>
        <v>6.7422312</v>
      </c>
      <c r="D18" s="26">
        <f t="shared" si="5"/>
        <v>1.1912069257950531</v>
      </c>
      <c r="E18" s="26">
        <f t="shared" si="2"/>
        <v>0.14647471648924615</v>
      </c>
      <c r="F18" s="27"/>
      <c r="G18" s="27"/>
      <c r="H18" s="27"/>
      <c r="I18" s="27"/>
    </row>
    <row r="19" spans="1:9" ht="15.75" x14ac:dyDescent="0.25">
      <c r="A19" s="15" t="s">
        <v>13</v>
      </c>
      <c r="B19" s="7">
        <f t="shared" si="3"/>
        <v>1.1100000000000001</v>
      </c>
      <c r="C19" s="8">
        <f t="shared" si="4"/>
        <v>0.9270969</v>
      </c>
      <c r="D19" s="26">
        <f t="shared" si="5"/>
        <v>0.83522243243243233</v>
      </c>
      <c r="E19" s="26">
        <f t="shared" si="2"/>
        <v>2.0141144905496414E-2</v>
      </c>
      <c r="F19" s="27"/>
      <c r="G19" s="27"/>
      <c r="H19" s="27"/>
      <c r="I19" s="27"/>
    </row>
    <row r="20" spans="1:9" ht="15.75" x14ac:dyDescent="0.25">
      <c r="A20" s="17" t="s">
        <v>14</v>
      </c>
      <c r="B20" s="7">
        <f t="shared" si="3"/>
        <v>1.33</v>
      </c>
      <c r="C20" s="8">
        <f t="shared" si="4"/>
        <v>0.45392979999999999</v>
      </c>
      <c r="D20" s="26">
        <f t="shared" si="5"/>
        <v>0.34130060150375935</v>
      </c>
      <c r="E20" s="26">
        <f t="shared" si="2"/>
        <v>9.8616076471866165E-3</v>
      </c>
      <c r="F20" s="27"/>
      <c r="G20" s="27"/>
      <c r="H20" s="27"/>
      <c r="I20" s="27"/>
    </row>
    <row r="21" spans="1:9" ht="15.75" x14ac:dyDescent="0.25">
      <c r="A21" s="17" t="s">
        <v>15</v>
      </c>
      <c r="B21" s="7">
        <f t="shared" si="3"/>
        <v>1.1599999999999999</v>
      </c>
      <c r="C21" s="8">
        <f t="shared" si="4"/>
        <v>0</v>
      </c>
      <c r="D21" s="26">
        <f t="shared" si="5"/>
        <v>0</v>
      </c>
      <c r="E21" s="26">
        <f t="shared" si="2"/>
        <v>0</v>
      </c>
      <c r="F21" s="27"/>
      <c r="G21" s="27"/>
      <c r="H21" s="27"/>
      <c r="I21" s="27"/>
    </row>
    <row r="22" spans="1:9" ht="15.75" x14ac:dyDescent="0.25">
      <c r="A22" s="17" t="s">
        <v>16</v>
      </c>
      <c r="B22" s="7">
        <f t="shared" si="3"/>
        <v>3.53</v>
      </c>
      <c r="C22" s="8">
        <f t="shared" si="4"/>
        <v>0.15172910000000001</v>
      </c>
      <c r="D22" s="26">
        <f t="shared" si="5"/>
        <v>4.298274787535411E-2</v>
      </c>
      <c r="E22" s="26">
        <f t="shared" si="2"/>
        <v>3.2963089289593742E-3</v>
      </c>
      <c r="F22" s="27"/>
      <c r="G22" s="27"/>
      <c r="H22" s="27"/>
      <c r="I22" s="27"/>
    </row>
    <row r="23" spans="1:9" ht="15.75" x14ac:dyDescent="0.25">
      <c r="A23" s="17" t="s">
        <v>38</v>
      </c>
      <c r="B23" s="7">
        <f t="shared" si="3"/>
        <v>0.67</v>
      </c>
      <c r="C23" s="8">
        <f t="shared" si="4"/>
        <v>0</v>
      </c>
      <c r="D23" s="26">
        <f t="shared" si="5"/>
        <v>0</v>
      </c>
      <c r="E23" s="26">
        <f t="shared" si="2"/>
        <v>0</v>
      </c>
      <c r="F23" s="27"/>
      <c r="G23" s="27"/>
      <c r="H23" s="27"/>
      <c r="I23" s="27"/>
    </row>
    <row r="24" spans="1:9" ht="15.75" x14ac:dyDescent="0.25">
      <c r="A24" s="28" t="s">
        <v>20</v>
      </c>
      <c r="B24" s="21">
        <f>SUM(B15:B23)</f>
        <v>46.03</v>
      </c>
      <c r="C24" s="29">
        <f>SUM(C15:C23)</f>
        <v>21.741016000000002</v>
      </c>
      <c r="D24" s="26">
        <f>C24/B24</f>
        <v>0.47232274603519447</v>
      </c>
      <c r="E24" s="30">
        <f>SUM(E15:E23)</f>
        <v>0.47232274603519447</v>
      </c>
      <c r="F24" s="31"/>
      <c r="G24" s="31"/>
      <c r="H24" s="31"/>
      <c r="I24" s="31"/>
    </row>
    <row r="25" spans="1:9" x14ac:dyDescent="0.25">
      <c r="B25" s="5"/>
      <c r="C25" s="5"/>
      <c r="D25" s="32"/>
      <c r="E25" s="32"/>
      <c r="F25" s="32"/>
      <c r="G25" s="32"/>
      <c r="H25" s="32"/>
      <c r="I25" s="32"/>
    </row>
    <row r="26" spans="1:9" x14ac:dyDescent="0.25">
      <c r="B26" s="5"/>
      <c r="C26" s="5"/>
      <c r="D26" s="32"/>
      <c r="E26" s="32"/>
      <c r="F26" s="32"/>
      <c r="G26" s="32"/>
      <c r="H26" s="32"/>
      <c r="I26" s="32"/>
    </row>
    <row r="27" spans="1:9" ht="90" x14ac:dyDescent="0.25">
      <c r="A27" s="23" t="s">
        <v>21</v>
      </c>
      <c r="B27" s="24" t="s">
        <v>341</v>
      </c>
      <c r="C27" s="24" t="s">
        <v>345</v>
      </c>
      <c r="D27" s="24" t="s">
        <v>344</v>
      </c>
      <c r="E27" s="33" t="s">
        <v>343</v>
      </c>
      <c r="F27" s="25"/>
      <c r="G27" s="25"/>
      <c r="H27" s="25"/>
      <c r="I27" s="25"/>
    </row>
    <row r="28" spans="1:9" ht="15.75" x14ac:dyDescent="0.25">
      <c r="A28" s="6" t="s">
        <v>10</v>
      </c>
      <c r="B28" s="7">
        <f t="shared" ref="B28:C32" si="6">C2</f>
        <v>7.0296925000000003</v>
      </c>
      <c r="C28" s="11">
        <f t="shared" si="6"/>
        <v>7.03</v>
      </c>
      <c r="D28" s="34">
        <f>ROUND(B28-C28,2)</f>
        <v>0</v>
      </c>
      <c r="E28" s="26">
        <f>D28/$B$37</f>
        <v>0</v>
      </c>
      <c r="F28" s="27"/>
      <c r="G28" s="27"/>
      <c r="H28" s="27"/>
      <c r="I28" s="27"/>
    </row>
    <row r="29" spans="1:9" ht="15.75" x14ac:dyDescent="0.25">
      <c r="A29" s="6" t="s">
        <v>35</v>
      </c>
      <c r="B29" s="7">
        <f t="shared" si="6"/>
        <v>1.2934509000000001</v>
      </c>
      <c r="C29" s="11">
        <f t="shared" si="6"/>
        <v>1.72</v>
      </c>
      <c r="D29" s="34">
        <f t="shared" ref="D29:D36" si="7">ROUND(B29-C29,2)</f>
        <v>-0.43</v>
      </c>
      <c r="E29" s="26">
        <f t="shared" ref="E29:E36" si="8">D29/$B$37</f>
        <v>-1.9778284510714676E-2</v>
      </c>
      <c r="F29" s="27"/>
      <c r="G29" s="27"/>
      <c r="H29" s="27"/>
      <c r="I29" s="27"/>
    </row>
    <row r="30" spans="1:9" ht="15.75" x14ac:dyDescent="0.25">
      <c r="A30" s="13" t="s">
        <v>11</v>
      </c>
      <c r="B30" s="7">
        <f t="shared" si="6"/>
        <v>5.1428855999999996</v>
      </c>
      <c r="C30" s="11">
        <f t="shared" si="6"/>
        <v>7.26</v>
      </c>
      <c r="D30" s="34">
        <f t="shared" si="7"/>
        <v>-2.12</v>
      </c>
      <c r="E30" s="26">
        <f t="shared" si="8"/>
        <v>-9.7511542238872359E-2</v>
      </c>
      <c r="F30" s="27"/>
      <c r="G30" s="27"/>
      <c r="H30" s="27"/>
      <c r="I30" s="27"/>
    </row>
    <row r="31" spans="1:9" ht="31.5" x14ac:dyDescent="0.25">
      <c r="A31" s="13" t="s">
        <v>12</v>
      </c>
      <c r="B31" s="7">
        <f t="shared" si="6"/>
        <v>6.7422312</v>
      </c>
      <c r="C31" s="11">
        <f t="shared" si="6"/>
        <v>5.92</v>
      </c>
      <c r="D31" s="34">
        <f t="shared" si="7"/>
        <v>0.82</v>
      </c>
      <c r="E31" s="26">
        <f t="shared" si="8"/>
        <v>3.7716728601827988E-2</v>
      </c>
      <c r="F31" s="27"/>
      <c r="G31" s="27"/>
      <c r="H31" s="27"/>
      <c r="I31" s="27"/>
    </row>
    <row r="32" spans="1:9" ht="15.75" x14ac:dyDescent="0.25">
      <c r="A32" s="15" t="s">
        <v>13</v>
      </c>
      <c r="B32" s="7">
        <f t="shared" si="6"/>
        <v>0.9270969</v>
      </c>
      <c r="C32" s="11">
        <f t="shared" si="6"/>
        <v>0.6</v>
      </c>
      <c r="D32" s="34">
        <f t="shared" si="7"/>
        <v>0.33</v>
      </c>
      <c r="E32" s="26">
        <f t="shared" si="8"/>
        <v>1.5178683461711265E-2</v>
      </c>
      <c r="F32" s="27"/>
      <c r="G32" s="27"/>
      <c r="H32" s="27"/>
      <c r="I32" s="27"/>
    </row>
    <row r="33" spans="1:9" ht="15.75" x14ac:dyDescent="0.25">
      <c r="A33" s="17" t="s">
        <v>14</v>
      </c>
      <c r="B33" s="7">
        <f>C7</f>
        <v>0.45392979999999999</v>
      </c>
      <c r="C33" s="11">
        <f t="shared" ref="C33:C36" si="9">D7</f>
        <v>0.72</v>
      </c>
      <c r="D33" s="34">
        <f t="shared" si="7"/>
        <v>-0.27</v>
      </c>
      <c r="E33" s="26">
        <f t="shared" si="8"/>
        <v>-1.2418922832309217E-2</v>
      </c>
      <c r="F33" s="27"/>
      <c r="G33" s="27"/>
      <c r="H33" s="27"/>
      <c r="I33" s="27"/>
    </row>
    <row r="34" spans="1:9" ht="15.75" x14ac:dyDescent="0.25">
      <c r="A34" s="17" t="s">
        <v>15</v>
      </c>
      <c r="B34" s="7">
        <f>C8</f>
        <v>0</v>
      </c>
      <c r="C34" s="11">
        <f t="shared" si="9"/>
        <v>0.01</v>
      </c>
      <c r="D34" s="34">
        <f t="shared" si="7"/>
        <v>-0.01</v>
      </c>
      <c r="E34" s="26">
        <f t="shared" si="8"/>
        <v>-4.5996010490034132E-4</v>
      </c>
      <c r="F34" s="27"/>
      <c r="G34" s="27"/>
      <c r="H34" s="27"/>
      <c r="I34" s="27"/>
    </row>
    <row r="35" spans="1:9" ht="15.75" x14ac:dyDescent="0.25">
      <c r="A35" s="17" t="s">
        <v>16</v>
      </c>
      <c r="B35" s="7">
        <f>C9</f>
        <v>0.15172910000000001</v>
      </c>
      <c r="C35" s="11">
        <f t="shared" si="9"/>
        <v>0</v>
      </c>
      <c r="D35" s="34">
        <f t="shared" si="7"/>
        <v>0.15</v>
      </c>
      <c r="E35" s="26">
        <f t="shared" si="8"/>
        <v>6.8994015735051196E-3</v>
      </c>
      <c r="F35" s="27"/>
      <c r="G35" s="27"/>
      <c r="H35" s="27"/>
      <c r="I35" s="27"/>
    </row>
    <row r="36" spans="1:9" ht="15.75" x14ac:dyDescent="0.25">
      <c r="A36" s="17" t="s">
        <v>38</v>
      </c>
      <c r="B36" s="7">
        <f>C10</f>
        <v>0</v>
      </c>
      <c r="C36" s="11">
        <f t="shared" si="9"/>
        <v>0</v>
      </c>
      <c r="D36" s="34">
        <f t="shared" si="7"/>
        <v>0</v>
      </c>
      <c r="E36" s="26">
        <f t="shared" si="8"/>
        <v>0</v>
      </c>
      <c r="F36" s="27"/>
      <c r="G36" s="27"/>
      <c r="H36" s="27"/>
      <c r="I36" s="27"/>
    </row>
    <row r="37" spans="1:9" ht="15.75" x14ac:dyDescent="0.25">
      <c r="A37" s="28" t="s">
        <v>20</v>
      </c>
      <c r="B37" s="29">
        <f>SUM(B28:B36)</f>
        <v>21.741016000000002</v>
      </c>
      <c r="C37" s="29">
        <f>SUM(C28:C36)</f>
        <v>23.26</v>
      </c>
      <c r="D37" s="34">
        <f t="shared" ref="D37" si="10">ROUND(B37-C37,2)</f>
        <v>-1.52</v>
      </c>
      <c r="E37" s="26">
        <f>D37/$B$37</f>
        <v>-6.9913935944851888E-2</v>
      </c>
      <c r="F37" s="31"/>
      <c r="G37" s="31"/>
      <c r="H37" s="31"/>
      <c r="I37" s="31"/>
    </row>
  </sheetData>
  <mergeCells count="1">
    <mergeCell ref="J7:J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7ED8-8C25-4E88-BD9F-DE42E42D3BDE}">
  <sheetPr>
    <pageSetUpPr fitToPage="1"/>
  </sheetPr>
  <dimension ref="A1:N1006"/>
  <sheetViews>
    <sheetView workbookViewId="0">
      <selection sqref="A1:H28"/>
    </sheetView>
  </sheetViews>
  <sheetFormatPr defaultColWidth="14.42578125" defaultRowHeight="15" customHeight="1" x14ac:dyDescent="0.25"/>
  <cols>
    <col min="1" max="1" width="3.85546875" style="52" customWidth="1"/>
    <col min="2" max="2" width="13.7109375" style="52" bestFit="1" customWidth="1"/>
    <col min="3" max="3" width="14.5703125" style="52" customWidth="1"/>
    <col min="4" max="4" width="12.7109375" style="52" customWidth="1"/>
    <col min="5" max="5" width="10.85546875" style="52" customWidth="1"/>
    <col min="6" max="6" width="15.28515625" style="52" customWidth="1"/>
    <col min="7" max="7" width="10.140625" style="52" bestFit="1" customWidth="1"/>
    <col min="8" max="8" width="14.85546875" style="52" customWidth="1"/>
    <col min="9" max="14" width="8.7109375" style="52" customWidth="1"/>
    <col min="15" max="16384" width="14.42578125" style="52"/>
  </cols>
  <sheetData>
    <row r="1" spans="1:14" ht="49.5" x14ac:dyDescent="0.25">
      <c r="A1" s="61" t="s">
        <v>22</v>
      </c>
      <c r="B1" s="61" t="s">
        <v>39</v>
      </c>
      <c r="C1" s="61" t="s">
        <v>40</v>
      </c>
      <c r="D1" s="64" t="s">
        <v>42</v>
      </c>
      <c r="E1" s="65" t="s">
        <v>43</v>
      </c>
      <c r="F1" s="65" t="s">
        <v>44</v>
      </c>
      <c r="G1" s="65" t="s">
        <v>346</v>
      </c>
      <c r="H1" s="144" t="s">
        <v>347</v>
      </c>
      <c r="I1" s="59"/>
      <c r="J1" s="59"/>
      <c r="K1" s="59"/>
      <c r="L1" s="59"/>
      <c r="M1" s="59"/>
      <c r="N1" s="59"/>
    </row>
    <row r="2" spans="1:14" ht="16.5" x14ac:dyDescent="0.3">
      <c r="A2" s="62">
        <v>1</v>
      </c>
      <c r="B2" s="62" t="s">
        <v>41</v>
      </c>
      <c r="C2" s="66"/>
      <c r="D2" s="68"/>
      <c r="E2" s="68"/>
      <c r="F2" s="68">
        <v>0</v>
      </c>
      <c r="G2" s="69">
        <v>1</v>
      </c>
      <c r="H2" s="68">
        <f>F2*G2</f>
        <v>0</v>
      </c>
      <c r="I2" s="59"/>
      <c r="J2" s="59"/>
      <c r="K2" s="59"/>
      <c r="L2" s="59"/>
      <c r="M2" s="59"/>
      <c r="N2" s="59"/>
    </row>
    <row r="3" spans="1:14" ht="16.5" x14ac:dyDescent="0.3">
      <c r="A3" s="63">
        <v>2</v>
      </c>
      <c r="B3" s="63" t="s">
        <v>48</v>
      </c>
      <c r="C3" s="141">
        <v>299.86399999999998</v>
      </c>
      <c r="D3" s="67">
        <f>C3</f>
        <v>299.86399999999998</v>
      </c>
      <c r="E3" s="67">
        <v>30000</v>
      </c>
      <c r="F3" s="67">
        <f>C3*E3</f>
        <v>8995920</v>
      </c>
      <c r="G3" s="69">
        <v>0.6</v>
      </c>
      <c r="H3" s="68">
        <f t="shared" ref="H3:H27" si="0">F3*G3</f>
        <v>5397552</v>
      </c>
    </row>
    <row r="4" spans="1:14" ht="16.5" x14ac:dyDescent="0.3">
      <c r="A4" s="62">
        <v>3</v>
      </c>
      <c r="B4" s="63" t="s">
        <v>54</v>
      </c>
      <c r="C4" s="141">
        <v>298.43399999999997</v>
      </c>
      <c r="D4" s="67">
        <f t="shared" ref="D4:D12" si="1">C4</f>
        <v>298.43399999999997</v>
      </c>
      <c r="E4" s="67">
        <v>30000</v>
      </c>
      <c r="F4" s="67">
        <f t="shared" ref="F4:F27" si="2">C4*E4</f>
        <v>8953020</v>
      </c>
      <c r="G4" s="69">
        <v>0.5</v>
      </c>
      <c r="H4" s="68">
        <f t="shared" si="0"/>
        <v>4476510</v>
      </c>
    </row>
    <row r="5" spans="1:14" ht="16.5" x14ac:dyDescent="0.3">
      <c r="A5" s="63">
        <v>4</v>
      </c>
      <c r="B5" s="63" t="s">
        <v>55</v>
      </c>
      <c r="C5" s="141">
        <v>297.99400000000003</v>
      </c>
      <c r="D5" s="67">
        <f t="shared" si="1"/>
        <v>297.99400000000003</v>
      </c>
      <c r="E5" s="67">
        <v>30000</v>
      </c>
      <c r="F5" s="67">
        <f t="shared" si="2"/>
        <v>8939820</v>
      </c>
      <c r="G5" s="69">
        <v>0.75</v>
      </c>
      <c r="H5" s="68">
        <f t="shared" si="0"/>
        <v>6704865</v>
      </c>
    </row>
    <row r="6" spans="1:14" ht="16.5" x14ac:dyDescent="0.3">
      <c r="A6" s="62">
        <v>5</v>
      </c>
      <c r="B6" s="63" t="s">
        <v>56</v>
      </c>
      <c r="C6" s="141">
        <v>294.214</v>
      </c>
      <c r="D6" s="67">
        <f t="shared" si="1"/>
        <v>294.214</v>
      </c>
      <c r="E6" s="67">
        <v>30000</v>
      </c>
      <c r="F6" s="67">
        <f t="shared" si="2"/>
        <v>8826420</v>
      </c>
      <c r="G6" s="69">
        <v>0.75</v>
      </c>
      <c r="H6" s="68">
        <f t="shared" si="0"/>
        <v>6619815</v>
      </c>
    </row>
    <row r="7" spans="1:14" ht="16.5" x14ac:dyDescent="0.3">
      <c r="A7" s="63">
        <v>6</v>
      </c>
      <c r="B7" s="63" t="s">
        <v>57</v>
      </c>
      <c r="C7" s="141">
        <v>293.12400000000002</v>
      </c>
      <c r="D7" s="67">
        <f t="shared" si="1"/>
        <v>293.12400000000002</v>
      </c>
      <c r="E7" s="67">
        <v>30000</v>
      </c>
      <c r="F7" s="67">
        <f t="shared" si="2"/>
        <v>8793720</v>
      </c>
      <c r="G7" s="69">
        <v>0.75</v>
      </c>
      <c r="H7" s="68">
        <f t="shared" si="0"/>
        <v>6595290</v>
      </c>
    </row>
    <row r="8" spans="1:14" ht="16.5" x14ac:dyDescent="0.3">
      <c r="A8" s="62">
        <v>7</v>
      </c>
      <c r="B8" s="63" t="s">
        <v>58</v>
      </c>
      <c r="C8" s="141">
        <v>293.69400000000002</v>
      </c>
      <c r="D8" s="67">
        <f t="shared" si="1"/>
        <v>293.69400000000002</v>
      </c>
      <c r="E8" s="67">
        <v>30000</v>
      </c>
      <c r="F8" s="67">
        <f t="shared" si="2"/>
        <v>8810820</v>
      </c>
      <c r="G8" s="69">
        <v>0.7</v>
      </c>
      <c r="H8" s="68">
        <f t="shared" si="0"/>
        <v>6167574</v>
      </c>
    </row>
    <row r="9" spans="1:14" ht="16.5" x14ac:dyDescent="0.3">
      <c r="A9" s="63">
        <v>8</v>
      </c>
      <c r="B9" s="63" t="s">
        <v>59</v>
      </c>
      <c r="C9" s="141">
        <v>293.69400000000002</v>
      </c>
      <c r="D9" s="67">
        <f t="shared" si="1"/>
        <v>293.69400000000002</v>
      </c>
      <c r="E9" s="67">
        <v>30000</v>
      </c>
      <c r="F9" s="67">
        <f t="shared" si="2"/>
        <v>8810820</v>
      </c>
      <c r="G9" s="69">
        <v>0.5</v>
      </c>
      <c r="H9" s="68">
        <f t="shared" si="0"/>
        <v>4405410</v>
      </c>
    </row>
    <row r="10" spans="1:14" ht="16.5" x14ac:dyDescent="0.3">
      <c r="A10" s="62">
        <v>9</v>
      </c>
      <c r="B10" s="63" t="s">
        <v>60</v>
      </c>
      <c r="C10" s="141">
        <v>303.774</v>
      </c>
      <c r="D10" s="67">
        <f t="shared" si="1"/>
        <v>303.774</v>
      </c>
      <c r="E10" s="67">
        <v>30000</v>
      </c>
      <c r="F10" s="67">
        <f t="shared" si="2"/>
        <v>9113220</v>
      </c>
      <c r="G10" s="69">
        <v>0.5</v>
      </c>
      <c r="H10" s="68">
        <f t="shared" si="0"/>
        <v>4556610</v>
      </c>
    </row>
    <row r="11" spans="1:14" ht="16.5" x14ac:dyDescent="0.3">
      <c r="A11" s="63">
        <v>10</v>
      </c>
      <c r="B11" s="63" t="s">
        <v>61</v>
      </c>
      <c r="C11" s="141">
        <v>304.01400000000001</v>
      </c>
      <c r="D11" s="67">
        <f t="shared" si="1"/>
        <v>304.01400000000001</v>
      </c>
      <c r="E11" s="67">
        <v>30000</v>
      </c>
      <c r="F11" s="67">
        <f t="shared" si="2"/>
        <v>9120420</v>
      </c>
      <c r="G11" s="69">
        <v>0.5</v>
      </c>
      <c r="H11" s="68">
        <f t="shared" si="0"/>
        <v>4560210</v>
      </c>
    </row>
    <row r="12" spans="1:14" ht="16.5" x14ac:dyDescent="0.3">
      <c r="A12" s="62">
        <v>11</v>
      </c>
      <c r="B12" s="63" t="s">
        <v>62</v>
      </c>
      <c r="C12" s="141">
        <v>298.30399999999997</v>
      </c>
      <c r="D12" s="67">
        <f t="shared" si="1"/>
        <v>298.30399999999997</v>
      </c>
      <c r="E12" s="67">
        <v>30000</v>
      </c>
      <c r="F12" s="67">
        <f t="shared" si="2"/>
        <v>8949120</v>
      </c>
      <c r="G12" s="69">
        <v>0.4</v>
      </c>
      <c r="H12" s="68">
        <f t="shared" si="0"/>
        <v>3579648</v>
      </c>
    </row>
    <row r="13" spans="1:14" ht="16.5" x14ac:dyDescent="0.3">
      <c r="A13" s="63">
        <v>12</v>
      </c>
      <c r="B13" s="63" t="s">
        <v>63</v>
      </c>
      <c r="C13" s="141">
        <v>301.25400000000002</v>
      </c>
      <c r="D13" s="67"/>
      <c r="E13" s="67">
        <v>30000</v>
      </c>
      <c r="F13" s="67">
        <f t="shared" si="2"/>
        <v>9037620</v>
      </c>
      <c r="G13" s="69"/>
      <c r="H13" s="68">
        <f t="shared" si="0"/>
        <v>0</v>
      </c>
    </row>
    <row r="14" spans="1:14" ht="16.5" x14ac:dyDescent="0.3">
      <c r="A14" s="62">
        <v>13</v>
      </c>
      <c r="B14" s="63" t="s">
        <v>64</v>
      </c>
      <c r="C14" s="141">
        <v>303.42399999999998</v>
      </c>
      <c r="D14" s="67"/>
      <c r="E14" s="67">
        <v>30000</v>
      </c>
      <c r="F14" s="67">
        <f t="shared" si="2"/>
        <v>9102720</v>
      </c>
      <c r="G14" s="69"/>
      <c r="H14" s="68">
        <f t="shared" si="0"/>
        <v>0</v>
      </c>
    </row>
    <row r="15" spans="1:14" ht="16.5" x14ac:dyDescent="0.3">
      <c r="A15" s="63">
        <v>14</v>
      </c>
      <c r="B15" s="63" t="s">
        <v>65</v>
      </c>
      <c r="C15" s="141">
        <v>301.24400000000003</v>
      </c>
      <c r="D15" s="67"/>
      <c r="E15" s="67">
        <v>30000</v>
      </c>
      <c r="F15" s="67">
        <f t="shared" ref="F15:F25" si="3">C15*E15</f>
        <v>9037320</v>
      </c>
      <c r="G15" s="69"/>
      <c r="H15" s="68">
        <f t="shared" si="0"/>
        <v>0</v>
      </c>
    </row>
    <row r="16" spans="1:14" ht="16.5" x14ac:dyDescent="0.3">
      <c r="A16" s="62">
        <v>15</v>
      </c>
      <c r="B16" s="63" t="s">
        <v>66</v>
      </c>
      <c r="C16" s="141">
        <v>302.53399999999999</v>
      </c>
      <c r="D16" s="67"/>
      <c r="E16" s="67">
        <v>30000</v>
      </c>
      <c r="F16" s="67">
        <f t="shared" si="3"/>
        <v>9076020</v>
      </c>
      <c r="G16" s="69"/>
      <c r="H16" s="68">
        <f t="shared" si="0"/>
        <v>0</v>
      </c>
    </row>
    <row r="17" spans="1:14" ht="16.5" x14ac:dyDescent="0.3">
      <c r="A17" s="63">
        <v>16</v>
      </c>
      <c r="B17" s="63" t="s">
        <v>67</v>
      </c>
      <c r="C17" s="141">
        <v>303.29399999999998</v>
      </c>
      <c r="D17" s="67"/>
      <c r="E17" s="67">
        <v>30000</v>
      </c>
      <c r="F17" s="67">
        <f t="shared" si="3"/>
        <v>9098820</v>
      </c>
      <c r="G17" s="69"/>
      <c r="H17" s="68">
        <f t="shared" si="0"/>
        <v>0</v>
      </c>
    </row>
    <row r="18" spans="1:14" ht="16.5" x14ac:dyDescent="0.3">
      <c r="A18" s="62">
        <v>17</v>
      </c>
      <c r="B18" s="63" t="s">
        <v>68</v>
      </c>
      <c r="C18" s="141">
        <v>300.60399999999998</v>
      </c>
      <c r="D18" s="67"/>
      <c r="E18" s="67">
        <v>30000</v>
      </c>
      <c r="F18" s="67">
        <f t="shared" si="3"/>
        <v>9018120</v>
      </c>
      <c r="G18" s="69"/>
      <c r="H18" s="68">
        <f t="shared" si="0"/>
        <v>0</v>
      </c>
    </row>
    <row r="19" spans="1:14" ht="16.5" x14ac:dyDescent="0.3">
      <c r="A19" s="63">
        <v>18</v>
      </c>
      <c r="B19" s="63" t="s">
        <v>69</v>
      </c>
      <c r="C19" s="141">
        <v>291.39400000000001</v>
      </c>
      <c r="D19" s="67"/>
      <c r="E19" s="67">
        <v>30000</v>
      </c>
      <c r="F19" s="67">
        <f t="shared" si="3"/>
        <v>8741820</v>
      </c>
      <c r="G19" s="69"/>
      <c r="H19" s="68">
        <f t="shared" si="0"/>
        <v>0</v>
      </c>
    </row>
    <row r="20" spans="1:14" ht="16.5" x14ac:dyDescent="0.3">
      <c r="A20" s="62">
        <v>19</v>
      </c>
      <c r="B20" s="63" t="s">
        <v>70</v>
      </c>
      <c r="C20" s="141">
        <v>299.57400000000001</v>
      </c>
      <c r="D20" s="67"/>
      <c r="E20" s="67">
        <v>30000</v>
      </c>
      <c r="F20" s="67">
        <f t="shared" si="3"/>
        <v>8987220</v>
      </c>
      <c r="G20" s="69"/>
      <c r="H20" s="68">
        <f t="shared" si="0"/>
        <v>0</v>
      </c>
    </row>
    <row r="21" spans="1:14" ht="16.5" x14ac:dyDescent="0.3">
      <c r="A21" s="63">
        <v>20</v>
      </c>
      <c r="B21" s="63" t="s">
        <v>71</v>
      </c>
      <c r="C21" s="141">
        <v>253.56</v>
      </c>
      <c r="D21" s="67"/>
      <c r="E21" s="67">
        <v>30000</v>
      </c>
      <c r="F21" s="67">
        <f t="shared" si="3"/>
        <v>7606800</v>
      </c>
      <c r="G21" s="69"/>
      <c r="H21" s="68">
        <f t="shared" si="0"/>
        <v>0</v>
      </c>
    </row>
    <row r="22" spans="1:14" ht="16.5" x14ac:dyDescent="0.3">
      <c r="A22" s="62">
        <v>21</v>
      </c>
      <c r="B22" s="63" t="s">
        <v>72</v>
      </c>
      <c r="C22" s="141">
        <v>313.23</v>
      </c>
      <c r="D22" s="67"/>
      <c r="E22" s="67">
        <v>30000</v>
      </c>
      <c r="F22" s="67">
        <f t="shared" si="3"/>
        <v>9396900</v>
      </c>
      <c r="G22" s="69"/>
      <c r="H22" s="68">
        <f t="shared" si="0"/>
        <v>0</v>
      </c>
    </row>
    <row r="23" spans="1:14" ht="16.5" x14ac:dyDescent="0.3">
      <c r="A23" s="63">
        <v>22</v>
      </c>
      <c r="B23" s="63" t="s">
        <v>73</v>
      </c>
      <c r="C23" s="141">
        <v>307.89</v>
      </c>
      <c r="D23" s="67"/>
      <c r="E23" s="67">
        <v>30000</v>
      </c>
      <c r="F23" s="67">
        <f t="shared" si="3"/>
        <v>9236700</v>
      </c>
      <c r="G23" s="69"/>
      <c r="H23" s="68">
        <f t="shared" si="0"/>
        <v>0</v>
      </c>
    </row>
    <row r="24" spans="1:14" ht="16.5" x14ac:dyDescent="0.3">
      <c r="A24" s="62">
        <v>23</v>
      </c>
      <c r="B24" s="63" t="s">
        <v>74</v>
      </c>
      <c r="C24" s="141">
        <v>211.57</v>
      </c>
      <c r="D24" s="67"/>
      <c r="E24" s="67">
        <v>30000</v>
      </c>
      <c r="F24" s="67">
        <f t="shared" si="3"/>
        <v>6347100</v>
      </c>
      <c r="G24" s="69"/>
      <c r="H24" s="68">
        <f t="shared" si="0"/>
        <v>0</v>
      </c>
    </row>
    <row r="25" spans="1:14" ht="16.5" x14ac:dyDescent="0.3">
      <c r="A25" s="63">
        <v>24</v>
      </c>
      <c r="B25" s="63" t="s">
        <v>338</v>
      </c>
      <c r="C25" s="141">
        <v>58.3</v>
      </c>
      <c r="D25" s="67"/>
      <c r="E25" s="67">
        <v>30000</v>
      </c>
      <c r="F25" s="67">
        <f t="shared" si="3"/>
        <v>1749000</v>
      </c>
      <c r="G25" s="69"/>
      <c r="H25" s="68">
        <f t="shared" si="0"/>
        <v>0</v>
      </c>
    </row>
    <row r="26" spans="1:14" ht="15.75" customHeight="1" x14ac:dyDescent="0.3">
      <c r="A26" s="114" t="s">
        <v>46</v>
      </c>
      <c r="B26" s="115"/>
      <c r="C26" s="70">
        <f>SUM(C3:C25)</f>
        <v>6524.982</v>
      </c>
      <c r="D26" s="70">
        <f>SUM(D3:D25)</f>
        <v>2977.11</v>
      </c>
      <c r="E26" s="70"/>
      <c r="F26" s="70">
        <f>SUM(F2:F25)</f>
        <v>195749460</v>
      </c>
      <c r="G26" s="71"/>
      <c r="H26" s="70">
        <f>SUM(H2:H25)</f>
        <v>53063484</v>
      </c>
      <c r="I26" s="54"/>
      <c r="J26" s="54"/>
      <c r="K26" s="54"/>
      <c r="L26" s="54"/>
      <c r="M26" s="54"/>
      <c r="N26" s="54"/>
    </row>
    <row r="27" spans="1:14" ht="30" customHeight="1" x14ac:dyDescent="0.3">
      <c r="A27" s="116" t="s">
        <v>47</v>
      </c>
      <c r="B27" s="117"/>
      <c r="C27" s="70">
        <v>53</v>
      </c>
      <c r="D27" s="70"/>
      <c r="E27" s="70">
        <v>500000</v>
      </c>
      <c r="F27" s="70">
        <f t="shared" si="2"/>
        <v>26500000</v>
      </c>
      <c r="G27" s="71"/>
      <c r="H27" s="36">
        <f t="shared" si="0"/>
        <v>0</v>
      </c>
      <c r="I27" s="54"/>
      <c r="J27" s="54"/>
      <c r="K27" s="54"/>
      <c r="L27" s="54"/>
      <c r="M27" s="54"/>
      <c r="N27" s="54"/>
    </row>
    <row r="28" spans="1:14" ht="15.75" customHeight="1" x14ac:dyDescent="0.3">
      <c r="A28" s="114" t="s">
        <v>45</v>
      </c>
      <c r="B28" s="114"/>
      <c r="C28" s="114"/>
      <c r="D28" s="114"/>
      <c r="E28" s="114"/>
      <c r="F28" s="72">
        <f>F26+F27</f>
        <v>222249460</v>
      </c>
      <c r="G28" s="143">
        <f>H28/F28</f>
        <v>0.23875641362638181</v>
      </c>
      <c r="H28" s="72">
        <f>H26+H27</f>
        <v>53063484</v>
      </c>
    </row>
    <row r="29" spans="1:14" ht="15.75" customHeight="1" x14ac:dyDescent="0.25">
      <c r="C29" s="53"/>
      <c r="D29" s="53"/>
    </row>
    <row r="30" spans="1:14" ht="15.75" customHeight="1" x14ac:dyDescent="0.25">
      <c r="C30" s="51"/>
      <c r="D30" s="51"/>
    </row>
    <row r="31" spans="1:14" ht="15.75" customHeight="1" x14ac:dyDescent="0.25">
      <c r="C31" s="51"/>
      <c r="D31" s="51"/>
    </row>
    <row r="32" spans="1:14" ht="15.75" customHeight="1" x14ac:dyDescent="0.25">
      <c r="C32" s="51"/>
      <c r="D32" s="51"/>
    </row>
    <row r="33" spans="3:4" ht="15.75" customHeight="1" x14ac:dyDescent="0.25">
      <c r="C33" s="60"/>
      <c r="D33" s="60"/>
    </row>
    <row r="34" spans="3:4" ht="15.75" customHeight="1" x14ac:dyDescent="0.25"/>
    <row r="35" spans="3:4" ht="15.75" customHeight="1" x14ac:dyDescent="0.25"/>
    <row r="36" spans="3:4" ht="15.75" customHeight="1" x14ac:dyDescent="0.25"/>
    <row r="37" spans="3:4" ht="15.75" customHeight="1" x14ac:dyDescent="0.25"/>
    <row r="38" spans="3:4" ht="15.75" customHeight="1" x14ac:dyDescent="0.25"/>
    <row r="39" spans="3:4" ht="15.75" customHeight="1" x14ac:dyDescent="0.25"/>
    <row r="40" spans="3:4" ht="15.75" customHeight="1" x14ac:dyDescent="0.25"/>
    <row r="41" spans="3:4" ht="15.75" customHeight="1" x14ac:dyDescent="0.25"/>
    <row r="42" spans="3:4" ht="15.75" customHeight="1" x14ac:dyDescent="0.25"/>
    <row r="43" spans="3:4" ht="15.75" customHeight="1" x14ac:dyDescent="0.25"/>
    <row r="44" spans="3:4" ht="15.75" customHeight="1" x14ac:dyDescent="0.25"/>
    <row r="45" spans="3:4" ht="15.75" customHeight="1" x14ac:dyDescent="0.25"/>
    <row r="46" spans="3:4" ht="15.75" customHeight="1" x14ac:dyDescent="0.25"/>
    <row r="47" spans="3:4" ht="15.75" customHeight="1" x14ac:dyDescent="0.25"/>
    <row r="48" spans="3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mergeCells count="3">
    <mergeCell ref="A28:E28"/>
    <mergeCell ref="A26:B26"/>
    <mergeCell ref="A27:B27"/>
  </mergeCells>
  <pageMargins left="0.7" right="0.7" top="0.75" bottom="0.75" header="0" footer="0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5"/>
  <sheetViews>
    <sheetView zoomScaleNormal="100" workbookViewId="0">
      <selection activeCell="C19" sqref="C19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1" bestFit="1" customWidth="1"/>
    <col min="4" max="4" width="18.42578125" style="1" customWidth="1"/>
    <col min="5" max="5" width="16.5703125" style="22" bestFit="1" customWidth="1"/>
    <col min="6" max="6" width="13.28515625" style="22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37" customFormat="1" ht="49.5" x14ac:dyDescent="0.25">
      <c r="A1" s="35" t="s">
        <v>22</v>
      </c>
      <c r="B1" s="35" t="s">
        <v>1</v>
      </c>
      <c r="C1" s="36" t="s">
        <v>175</v>
      </c>
      <c r="D1" s="36" t="s">
        <v>176</v>
      </c>
      <c r="E1" s="36" t="s">
        <v>23</v>
      </c>
      <c r="F1" s="36" t="s">
        <v>24</v>
      </c>
      <c r="G1" s="36" t="s">
        <v>25</v>
      </c>
      <c r="H1" s="36" t="s">
        <v>26</v>
      </c>
    </row>
    <row r="2" spans="1:10" ht="16.5" x14ac:dyDescent="0.3">
      <c r="A2" s="38">
        <v>1</v>
      </c>
      <c r="B2" s="39" t="s">
        <v>10</v>
      </c>
      <c r="C2" s="40">
        <f>'Land, Stamp Duty cost'!F7</f>
        <v>70296925</v>
      </c>
      <c r="D2" s="40">
        <f t="shared" ref="D2:D9" si="0">C2/10^7</f>
        <v>7.0296925000000003</v>
      </c>
      <c r="E2" s="40"/>
      <c r="F2" s="40"/>
      <c r="G2" s="41">
        <f>C2-E2</f>
        <v>70296925</v>
      </c>
      <c r="H2" s="41">
        <f>G2/10^7</f>
        <v>7.0296925000000003</v>
      </c>
    </row>
    <row r="3" spans="1:10" ht="16.5" x14ac:dyDescent="0.3">
      <c r="A3" s="38">
        <v>2</v>
      </c>
      <c r="B3" s="39" t="s">
        <v>35</v>
      </c>
      <c r="C3" s="40">
        <f>'RENT  HARD SHIP COMPENSATION'!F172</f>
        <v>12934509</v>
      </c>
      <c r="D3" s="40">
        <f t="shared" si="0"/>
        <v>1.2934509000000001</v>
      </c>
      <c r="E3" s="40"/>
      <c r="F3" s="40"/>
      <c r="G3" s="41">
        <f t="shared" ref="G3" si="1">C3-E3</f>
        <v>12934509</v>
      </c>
      <c r="H3" s="41">
        <f t="shared" ref="H3:H6" si="2">G3/10^7</f>
        <v>1.2934509000000001</v>
      </c>
    </row>
    <row r="4" spans="1:10" ht="16.5" x14ac:dyDescent="0.3">
      <c r="A4" s="38">
        <v>3</v>
      </c>
      <c r="B4" s="42" t="s">
        <v>27</v>
      </c>
      <c r="C4" s="43">
        <f>'CONSTRUCTION COST'!D77</f>
        <v>51428856</v>
      </c>
      <c r="D4" s="40">
        <f t="shared" si="0"/>
        <v>5.1428855999999996</v>
      </c>
      <c r="E4" s="43"/>
      <c r="F4" s="40"/>
      <c r="G4" s="41">
        <f t="shared" ref="G4:G8" si="3">C4-E4</f>
        <v>51428856</v>
      </c>
      <c r="H4" s="41">
        <f t="shared" si="2"/>
        <v>5.1428855999999996</v>
      </c>
      <c r="I4" s="1">
        <v>127278700</v>
      </c>
      <c r="J4" s="2">
        <f>G4/I4*100</f>
        <v>40.406490638260763</v>
      </c>
    </row>
    <row r="5" spans="1:10" ht="16.5" x14ac:dyDescent="0.3">
      <c r="A5" s="38">
        <v>4</v>
      </c>
      <c r="B5" s="44" t="s">
        <v>28</v>
      </c>
      <c r="C5" s="45">
        <f>'APPROVAL COST'!D65</f>
        <v>67422312</v>
      </c>
      <c r="D5" s="40">
        <f t="shared" si="0"/>
        <v>6.7422312</v>
      </c>
      <c r="E5" s="45"/>
      <c r="F5" s="40"/>
      <c r="G5" s="41">
        <f t="shared" si="3"/>
        <v>67422312</v>
      </c>
      <c r="H5" s="41">
        <f t="shared" si="2"/>
        <v>6.7422312</v>
      </c>
    </row>
    <row r="6" spans="1:10" ht="16.5" x14ac:dyDescent="0.3">
      <c r="A6" s="38">
        <v>5</v>
      </c>
      <c r="B6" s="46" t="s">
        <v>29</v>
      </c>
      <c r="C6" s="47">
        <f>'PROFESSINAL CHARGES'!D40</f>
        <v>9270969</v>
      </c>
      <c r="D6" s="40">
        <f t="shared" si="0"/>
        <v>0.9270969</v>
      </c>
      <c r="E6" s="47"/>
      <c r="F6" s="40"/>
      <c r="G6" s="41">
        <f t="shared" si="3"/>
        <v>9270969</v>
      </c>
      <c r="H6" s="41">
        <f t="shared" si="2"/>
        <v>0.9270969</v>
      </c>
    </row>
    <row r="7" spans="1:10" ht="16.5" x14ac:dyDescent="0.3">
      <c r="A7" s="38">
        <v>6</v>
      </c>
      <c r="B7" s="42" t="s">
        <v>30</v>
      </c>
      <c r="C7" s="43">
        <f>Admin!H137</f>
        <v>4539298</v>
      </c>
      <c r="D7" s="40">
        <f t="shared" si="0"/>
        <v>0.45392979999999999</v>
      </c>
      <c r="E7" s="43"/>
      <c r="F7" s="40"/>
      <c r="G7" s="41">
        <f t="shared" si="3"/>
        <v>4539298</v>
      </c>
      <c r="H7" s="41">
        <f t="shared" ref="H7:H9" si="4">G7/10^7</f>
        <v>0.45392979999999999</v>
      </c>
    </row>
    <row r="8" spans="1:10" ht="16.5" x14ac:dyDescent="0.3">
      <c r="A8" s="38">
        <v>7</v>
      </c>
      <c r="B8" s="42" t="s">
        <v>31</v>
      </c>
      <c r="C8" s="43">
        <v>0</v>
      </c>
      <c r="D8" s="40">
        <f t="shared" si="0"/>
        <v>0</v>
      </c>
      <c r="E8" s="43"/>
      <c r="F8" s="40"/>
      <c r="G8" s="41">
        <f t="shared" si="3"/>
        <v>0</v>
      </c>
      <c r="H8" s="41">
        <f t="shared" si="4"/>
        <v>0</v>
      </c>
    </row>
    <row r="9" spans="1:10" ht="16.5" x14ac:dyDescent="0.3">
      <c r="A9" s="38">
        <v>8</v>
      </c>
      <c r="B9" s="46" t="s">
        <v>32</v>
      </c>
      <c r="C9" s="47">
        <f>Interest!C4</f>
        <v>1517291</v>
      </c>
      <c r="D9" s="40">
        <f t="shared" si="0"/>
        <v>0.15172910000000001</v>
      </c>
      <c r="E9" s="47"/>
      <c r="F9" s="40"/>
      <c r="G9" s="41">
        <f>C9-E9</f>
        <v>1517291</v>
      </c>
      <c r="H9" s="41">
        <f t="shared" si="4"/>
        <v>0.15172910000000001</v>
      </c>
    </row>
    <row r="10" spans="1:10" ht="16.5" x14ac:dyDescent="0.3">
      <c r="A10" s="38"/>
      <c r="B10" s="48" t="s">
        <v>20</v>
      </c>
      <c r="C10" s="49">
        <f>SUM(C2:C9)</f>
        <v>217410160</v>
      </c>
      <c r="D10" s="49">
        <f>SUM(D2:D9)</f>
        <v>21.741016000000002</v>
      </c>
      <c r="E10" s="49">
        <f>SUM(E2:E9)</f>
        <v>0</v>
      </c>
      <c r="F10" s="49">
        <f>SUM(F2:F9)</f>
        <v>0</v>
      </c>
      <c r="G10" s="50">
        <f t="shared" ref="G10:H10" si="5">SUM(G2:G9)</f>
        <v>217410160</v>
      </c>
      <c r="H10" s="50">
        <f t="shared" si="5"/>
        <v>21.741016000000002</v>
      </c>
    </row>
    <row r="12" spans="1:10" x14ac:dyDescent="0.25">
      <c r="C12" s="1">
        <v>35300000</v>
      </c>
    </row>
    <row r="13" spans="1:10" x14ac:dyDescent="0.25">
      <c r="C13" s="1">
        <f>C12-C9</f>
        <v>33782709</v>
      </c>
      <c r="D13"/>
      <c r="E13"/>
      <c r="F13"/>
    </row>
    <row r="14" spans="1:10" x14ac:dyDescent="0.25">
      <c r="D14"/>
      <c r="E14"/>
      <c r="F14"/>
    </row>
    <row r="15" spans="1:10" x14ac:dyDescent="0.25">
      <c r="C15" s="1">
        <f>SUM(C3:C8)</f>
        <v>145595944</v>
      </c>
      <c r="D15"/>
      <c r="E15"/>
      <c r="F15"/>
      <c r="H15" s="1">
        <f>SUM(H3:H8)</f>
        <v>14.559594399999998</v>
      </c>
    </row>
    <row r="16" spans="1:10" x14ac:dyDescent="0.25">
      <c r="D16"/>
      <c r="E16"/>
      <c r="F16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  <row r="25" spans="4:6" x14ac:dyDescent="0.25">
      <c r="D25"/>
      <c r="E25"/>
      <c r="F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D4D4-3287-4EE7-9BCE-DE4E444C8E32}">
  <dimension ref="A1:L803"/>
  <sheetViews>
    <sheetView workbookViewId="0">
      <selection activeCell="H23" sqref="H23"/>
    </sheetView>
  </sheetViews>
  <sheetFormatPr defaultColWidth="14.42578125" defaultRowHeight="15" x14ac:dyDescent="0.25"/>
  <cols>
    <col min="1" max="1" width="6.5703125" style="52" bestFit="1" customWidth="1"/>
    <col min="2" max="2" width="17" style="52" customWidth="1"/>
    <col min="3" max="3" width="17.140625" style="52" bestFit="1" customWidth="1"/>
    <col min="4" max="4" width="13.5703125" style="52" customWidth="1"/>
    <col min="5" max="5" width="14.42578125" style="52" customWidth="1"/>
    <col min="6" max="6" width="14.28515625" style="52" bestFit="1" customWidth="1"/>
    <col min="7" max="7" width="16" style="52" bestFit="1" customWidth="1"/>
    <col min="8" max="8" width="16.5703125" style="52" customWidth="1"/>
    <col min="9" max="9" width="17.42578125" style="52" customWidth="1"/>
    <col min="10" max="10" width="14.28515625" style="52" customWidth="1"/>
    <col min="11" max="11" width="12.42578125" style="52" customWidth="1"/>
    <col min="12" max="12" width="15.28515625" style="52" customWidth="1"/>
    <col min="13" max="20" width="8.7109375" style="52" customWidth="1"/>
    <col min="21" max="16384" width="14.42578125" style="52"/>
  </cols>
  <sheetData>
    <row r="1" spans="1:12" x14ac:dyDescent="0.25">
      <c r="A1" s="97" t="s">
        <v>50</v>
      </c>
      <c r="B1" s="98"/>
      <c r="C1" s="98"/>
      <c r="D1" s="98"/>
      <c r="E1" s="98"/>
      <c r="F1" s="92"/>
      <c r="G1" s="51"/>
      <c r="H1" s="51"/>
      <c r="I1" s="51"/>
    </row>
    <row r="2" spans="1:12" ht="16.5" x14ac:dyDescent="0.3">
      <c r="A2" s="63" t="s">
        <v>22</v>
      </c>
      <c r="B2" s="75" t="s">
        <v>51</v>
      </c>
      <c r="C2" s="63" t="s">
        <v>0</v>
      </c>
      <c r="D2" s="76" t="s">
        <v>1</v>
      </c>
      <c r="E2" s="77" t="s">
        <v>49</v>
      </c>
      <c r="F2" s="77" t="s">
        <v>52</v>
      </c>
      <c r="G2" s="51"/>
      <c r="H2" s="51"/>
      <c r="I2" s="51"/>
    </row>
    <row r="3" spans="1:12" ht="15" customHeight="1" x14ac:dyDescent="0.3">
      <c r="A3" s="63">
        <v>1</v>
      </c>
      <c r="B3" s="99" t="s">
        <v>99</v>
      </c>
      <c r="C3" s="102" t="s">
        <v>100</v>
      </c>
      <c r="D3" s="78" t="s">
        <v>33</v>
      </c>
      <c r="E3" s="77">
        <v>3345925</v>
      </c>
      <c r="F3" s="77">
        <f t="shared" ref="F3:F6" si="0">E3</f>
        <v>3345925</v>
      </c>
      <c r="G3" s="51"/>
      <c r="H3" s="51"/>
      <c r="I3" s="51"/>
    </row>
    <row r="4" spans="1:12" ht="16.5" x14ac:dyDescent="0.3">
      <c r="A4" s="63">
        <v>2</v>
      </c>
      <c r="B4" s="100"/>
      <c r="C4" s="103"/>
      <c r="D4" s="105" t="s">
        <v>34</v>
      </c>
      <c r="E4" s="77">
        <v>30000</v>
      </c>
      <c r="F4" s="77">
        <f t="shared" si="0"/>
        <v>30000</v>
      </c>
      <c r="G4" s="51"/>
      <c r="H4" s="51"/>
      <c r="I4" s="51"/>
    </row>
    <row r="5" spans="1:12" ht="16.5" x14ac:dyDescent="0.3">
      <c r="A5" s="63">
        <v>3</v>
      </c>
      <c r="B5" s="100"/>
      <c r="C5" s="103"/>
      <c r="D5" s="106"/>
      <c r="E5" s="77">
        <v>2500</v>
      </c>
      <c r="F5" s="77">
        <f t="shared" si="0"/>
        <v>2500</v>
      </c>
      <c r="G5" s="51"/>
      <c r="H5" s="51"/>
      <c r="I5" s="51"/>
    </row>
    <row r="6" spans="1:12" ht="16.5" x14ac:dyDescent="0.3">
      <c r="A6" s="63">
        <v>4</v>
      </c>
      <c r="B6" s="101"/>
      <c r="C6" s="104"/>
      <c r="D6" s="78" t="s">
        <v>53</v>
      </c>
      <c r="E6" s="77">
        <v>66918500</v>
      </c>
      <c r="F6" s="77">
        <f t="shared" si="0"/>
        <v>66918500</v>
      </c>
      <c r="G6" s="51"/>
      <c r="H6" s="51"/>
      <c r="I6" s="51"/>
    </row>
    <row r="7" spans="1:12" ht="16.5" x14ac:dyDescent="0.3">
      <c r="A7" s="79"/>
      <c r="B7" s="107" t="s">
        <v>36</v>
      </c>
      <c r="C7" s="108"/>
      <c r="D7" s="108"/>
      <c r="E7" s="72">
        <f>SUM(E3:E6)</f>
        <v>70296925</v>
      </c>
      <c r="F7" s="72">
        <f>SUM(F3:F6)</f>
        <v>70296925</v>
      </c>
      <c r="G7" s="51"/>
      <c r="H7" s="51"/>
      <c r="J7" s="51"/>
      <c r="K7" s="51"/>
    </row>
    <row r="8" spans="1:12" x14ac:dyDescent="0.25">
      <c r="B8" s="93"/>
      <c r="D8" s="94"/>
      <c r="E8" s="51"/>
      <c r="F8" s="51"/>
      <c r="G8" s="51"/>
      <c r="H8" s="51"/>
      <c r="I8" s="51"/>
      <c r="J8" s="51"/>
      <c r="K8" s="51"/>
    </row>
    <row r="9" spans="1:12" x14ac:dyDescent="0.25">
      <c r="B9" s="93"/>
      <c r="D9" s="94"/>
      <c r="E9" s="51"/>
      <c r="F9" s="51"/>
      <c r="G9" s="51"/>
      <c r="H9" s="51"/>
      <c r="I9" s="51"/>
      <c r="J9" s="51"/>
      <c r="K9" s="51"/>
      <c r="L9" s="51"/>
    </row>
    <row r="10" spans="1:12" x14ac:dyDescent="0.25">
      <c r="B10" s="93"/>
      <c r="D10" s="94"/>
      <c r="E10" s="51"/>
      <c r="F10" s="51"/>
      <c r="G10" s="51"/>
      <c r="H10" s="51"/>
      <c r="I10" s="51"/>
      <c r="J10" s="51"/>
      <c r="K10" s="51"/>
      <c r="L10" s="51"/>
    </row>
    <row r="11" spans="1:12" x14ac:dyDescent="0.25">
      <c r="B11" s="93"/>
      <c r="D11" s="94"/>
      <c r="E11" s="51"/>
      <c r="F11" s="51"/>
      <c r="G11" s="51"/>
      <c r="H11" s="51"/>
      <c r="I11" s="51"/>
      <c r="J11" s="51"/>
      <c r="K11" s="51"/>
      <c r="L11" s="51"/>
    </row>
    <row r="12" spans="1:12" x14ac:dyDescent="0.25">
      <c r="B12" s="93"/>
      <c r="D12" s="94"/>
      <c r="E12" s="51"/>
      <c r="F12" s="51"/>
      <c r="G12" s="51"/>
      <c r="H12" s="51"/>
      <c r="I12" s="51"/>
      <c r="J12" s="51"/>
      <c r="K12" s="51"/>
      <c r="L12" s="51"/>
    </row>
    <row r="13" spans="1:12" x14ac:dyDescent="0.25">
      <c r="B13" s="93"/>
      <c r="D13" s="94"/>
      <c r="E13" s="51"/>
      <c r="F13" s="51"/>
      <c r="G13" s="51"/>
      <c r="H13" s="51"/>
      <c r="I13" s="51"/>
      <c r="J13" s="51"/>
      <c r="K13" s="51"/>
      <c r="L13" s="51"/>
    </row>
    <row r="14" spans="1:12" x14ac:dyDescent="0.25">
      <c r="B14" s="93"/>
      <c r="D14" s="94"/>
      <c r="E14" s="51"/>
      <c r="F14" s="51"/>
      <c r="G14" s="51"/>
      <c r="H14" s="51"/>
      <c r="I14" s="51"/>
      <c r="J14" s="51"/>
      <c r="K14" s="51"/>
      <c r="L14" s="51"/>
    </row>
    <row r="15" spans="1:12" x14ac:dyDescent="0.25">
      <c r="B15" s="93"/>
      <c r="D15" s="94"/>
      <c r="E15" s="51"/>
      <c r="F15" s="51"/>
      <c r="G15" s="51"/>
      <c r="H15" s="51"/>
      <c r="I15" s="51"/>
      <c r="J15" s="51"/>
      <c r="K15" s="51"/>
      <c r="L15" s="51"/>
    </row>
    <row r="16" spans="1:12" x14ac:dyDescent="0.25">
      <c r="B16" s="93"/>
      <c r="D16" s="94"/>
      <c r="E16" s="51"/>
      <c r="F16" s="51"/>
      <c r="G16" s="51"/>
      <c r="H16" s="51"/>
      <c r="I16" s="51"/>
      <c r="J16" s="51"/>
      <c r="K16" s="51"/>
      <c r="L16" s="51"/>
    </row>
    <row r="17" spans="2:12" x14ac:dyDescent="0.25">
      <c r="B17" s="93"/>
      <c r="D17" s="94"/>
      <c r="E17" s="51"/>
      <c r="F17" s="51"/>
      <c r="G17" s="51"/>
      <c r="H17" s="51"/>
      <c r="I17" s="51"/>
      <c r="J17" s="51"/>
      <c r="K17" s="51"/>
      <c r="L17" s="51"/>
    </row>
    <row r="18" spans="2:12" x14ac:dyDescent="0.25">
      <c r="B18" s="93"/>
      <c r="D18" s="94"/>
      <c r="E18" s="51"/>
      <c r="F18" s="51"/>
      <c r="G18" s="51"/>
      <c r="H18" s="51"/>
      <c r="I18" s="51"/>
      <c r="J18" s="51"/>
      <c r="K18" s="51"/>
      <c r="L18" s="51"/>
    </row>
    <row r="19" spans="2:12" x14ac:dyDescent="0.25">
      <c r="B19" s="93"/>
      <c r="D19" s="94"/>
      <c r="E19" s="51"/>
      <c r="F19" s="51"/>
      <c r="G19" s="51"/>
      <c r="H19" s="51"/>
      <c r="I19" s="51"/>
      <c r="J19" s="51"/>
      <c r="K19" s="51"/>
      <c r="L19" s="51"/>
    </row>
    <row r="20" spans="2:12" x14ac:dyDescent="0.25">
      <c r="B20" s="93"/>
      <c r="D20" s="94"/>
      <c r="E20" s="51"/>
      <c r="F20" s="51"/>
      <c r="G20" s="51"/>
      <c r="H20" s="51"/>
      <c r="I20" s="51"/>
      <c r="J20" s="51"/>
      <c r="K20" s="51"/>
      <c r="L20" s="51"/>
    </row>
    <row r="21" spans="2:12" x14ac:dyDescent="0.25">
      <c r="B21" s="93"/>
      <c r="D21" s="94"/>
      <c r="E21" s="51"/>
      <c r="F21" s="51"/>
      <c r="G21" s="51"/>
      <c r="H21" s="51"/>
      <c r="I21" s="51"/>
      <c r="J21" s="51"/>
      <c r="K21" s="51"/>
      <c r="L21" s="51"/>
    </row>
    <row r="22" spans="2:12" x14ac:dyDescent="0.25">
      <c r="B22" s="93"/>
      <c r="D22" s="94"/>
      <c r="E22" s="51"/>
      <c r="F22" s="51"/>
      <c r="G22" s="51"/>
      <c r="H22" s="51"/>
      <c r="I22" s="51"/>
      <c r="J22" s="51"/>
      <c r="K22" s="51"/>
      <c r="L22" s="51"/>
    </row>
    <row r="23" spans="2:12" x14ac:dyDescent="0.25">
      <c r="B23" s="93"/>
      <c r="D23" s="94"/>
      <c r="E23" s="51"/>
      <c r="F23" s="51"/>
      <c r="G23" s="51"/>
      <c r="H23" s="51"/>
      <c r="I23" s="51"/>
      <c r="J23" s="51"/>
      <c r="K23" s="51"/>
      <c r="L23" s="51"/>
    </row>
    <row r="24" spans="2:12" x14ac:dyDescent="0.25">
      <c r="B24" s="93"/>
      <c r="D24" s="94"/>
      <c r="E24" s="51"/>
      <c r="F24" s="51"/>
      <c r="G24" s="51"/>
      <c r="H24" s="51"/>
      <c r="I24" s="51"/>
      <c r="J24" s="51"/>
      <c r="K24" s="51"/>
      <c r="L24" s="51"/>
    </row>
    <row r="25" spans="2:12" x14ac:dyDescent="0.25">
      <c r="B25" s="93"/>
      <c r="D25" s="94"/>
      <c r="E25" s="51"/>
      <c r="F25" s="51"/>
      <c r="G25" s="51"/>
      <c r="H25" s="51"/>
      <c r="I25" s="51"/>
      <c r="J25" s="51"/>
      <c r="K25" s="51"/>
      <c r="L25" s="51"/>
    </row>
    <row r="26" spans="2:12" x14ac:dyDescent="0.25">
      <c r="B26" s="93"/>
      <c r="D26" s="94"/>
      <c r="E26" s="51"/>
      <c r="F26" s="51"/>
      <c r="G26" s="51"/>
      <c r="H26" s="51"/>
      <c r="I26" s="51"/>
      <c r="J26" s="51"/>
      <c r="K26" s="51"/>
      <c r="L26" s="51"/>
    </row>
    <row r="27" spans="2:12" x14ac:dyDescent="0.25">
      <c r="B27" s="93"/>
      <c r="D27" s="94"/>
      <c r="E27" s="51"/>
      <c r="F27" s="51"/>
      <c r="G27" s="51"/>
      <c r="H27" s="51"/>
      <c r="I27" s="51"/>
      <c r="J27" s="51"/>
      <c r="K27" s="51"/>
      <c r="L27" s="51"/>
    </row>
    <row r="28" spans="2:12" x14ac:dyDescent="0.25">
      <c r="B28" s="93"/>
      <c r="D28" s="94"/>
      <c r="E28" s="51"/>
      <c r="F28" s="51"/>
      <c r="G28" s="51"/>
      <c r="H28" s="51"/>
      <c r="I28" s="51"/>
      <c r="J28" s="51"/>
      <c r="K28" s="51"/>
      <c r="L28" s="51"/>
    </row>
    <row r="29" spans="2:12" x14ac:dyDescent="0.25">
      <c r="B29" s="93"/>
      <c r="D29" s="94"/>
      <c r="E29" s="51"/>
      <c r="F29" s="51"/>
      <c r="G29" s="51"/>
      <c r="H29" s="51"/>
      <c r="I29" s="51"/>
      <c r="J29" s="51"/>
      <c r="K29" s="51"/>
      <c r="L29" s="51"/>
    </row>
    <row r="30" spans="2:12" x14ac:dyDescent="0.25">
      <c r="B30" s="93"/>
      <c r="D30" s="94"/>
      <c r="E30" s="51"/>
      <c r="F30" s="51"/>
      <c r="G30" s="51"/>
      <c r="H30" s="51"/>
      <c r="I30" s="51"/>
      <c r="J30" s="51"/>
      <c r="K30" s="51"/>
      <c r="L30" s="51"/>
    </row>
    <row r="31" spans="2:12" x14ac:dyDescent="0.25">
      <c r="B31" s="93"/>
      <c r="D31" s="94"/>
      <c r="E31" s="51"/>
      <c r="F31" s="51"/>
      <c r="G31" s="51"/>
      <c r="H31" s="51"/>
      <c r="I31" s="51"/>
      <c r="J31" s="51"/>
      <c r="K31" s="51"/>
      <c r="L31" s="51"/>
    </row>
    <row r="32" spans="2:12" x14ac:dyDescent="0.25">
      <c r="B32" s="93"/>
      <c r="D32" s="94"/>
      <c r="E32" s="51"/>
      <c r="F32" s="51"/>
      <c r="G32" s="51"/>
      <c r="H32" s="51"/>
      <c r="I32" s="51"/>
      <c r="J32" s="51"/>
      <c r="K32" s="51"/>
      <c r="L32" s="51"/>
    </row>
    <row r="33" spans="2:12" x14ac:dyDescent="0.25">
      <c r="B33" s="93"/>
      <c r="D33" s="94"/>
      <c r="E33" s="51"/>
      <c r="F33" s="51"/>
      <c r="G33" s="51"/>
      <c r="H33" s="51"/>
      <c r="I33" s="51"/>
      <c r="J33" s="51"/>
      <c r="K33" s="51"/>
      <c r="L33" s="51"/>
    </row>
    <row r="34" spans="2:12" x14ac:dyDescent="0.25">
      <c r="B34" s="93"/>
      <c r="D34" s="94"/>
      <c r="E34" s="51"/>
      <c r="F34" s="51"/>
      <c r="G34" s="51"/>
      <c r="H34" s="51"/>
      <c r="I34" s="51"/>
      <c r="J34" s="51"/>
      <c r="K34" s="51"/>
      <c r="L34" s="51"/>
    </row>
    <row r="35" spans="2:12" x14ac:dyDescent="0.25">
      <c r="B35" s="93"/>
      <c r="D35" s="94"/>
      <c r="E35" s="51"/>
      <c r="F35" s="51"/>
      <c r="G35" s="51"/>
      <c r="H35" s="51"/>
      <c r="I35" s="51"/>
      <c r="J35" s="51"/>
      <c r="K35" s="51"/>
      <c r="L35" s="51"/>
    </row>
    <row r="36" spans="2:12" x14ac:dyDescent="0.25">
      <c r="B36" s="93"/>
      <c r="D36" s="94"/>
      <c r="E36" s="51"/>
      <c r="F36" s="51"/>
      <c r="G36" s="51"/>
      <c r="H36" s="51"/>
      <c r="I36" s="51"/>
      <c r="J36" s="51"/>
      <c r="K36" s="51"/>
      <c r="L36" s="51"/>
    </row>
    <row r="37" spans="2:12" x14ac:dyDescent="0.25">
      <c r="B37" s="93"/>
      <c r="D37" s="94"/>
      <c r="E37" s="51"/>
      <c r="F37" s="51"/>
      <c r="G37" s="51"/>
      <c r="H37" s="51"/>
      <c r="I37" s="51"/>
      <c r="J37" s="51"/>
      <c r="K37" s="51"/>
      <c r="L37" s="51"/>
    </row>
    <row r="38" spans="2:12" x14ac:dyDescent="0.25">
      <c r="B38" s="93"/>
      <c r="D38" s="94"/>
      <c r="E38" s="51"/>
      <c r="F38" s="51"/>
      <c r="G38" s="51"/>
      <c r="H38" s="51"/>
      <c r="I38" s="51"/>
      <c r="J38" s="51"/>
      <c r="K38" s="51"/>
      <c r="L38" s="51"/>
    </row>
    <row r="39" spans="2:12" x14ac:dyDescent="0.25">
      <c r="B39" s="93"/>
      <c r="D39" s="94"/>
      <c r="E39" s="51"/>
      <c r="F39" s="51"/>
      <c r="G39" s="51"/>
      <c r="H39" s="51"/>
      <c r="I39" s="51"/>
      <c r="J39" s="51"/>
      <c r="K39" s="51"/>
      <c r="L39" s="51"/>
    </row>
    <row r="40" spans="2:12" x14ac:dyDescent="0.25">
      <c r="B40" s="93"/>
      <c r="D40" s="94"/>
      <c r="E40" s="51"/>
      <c r="F40" s="51"/>
      <c r="G40" s="51"/>
      <c r="H40" s="51"/>
      <c r="I40" s="51"/>
      <c r="J40" s="51"/>
      <c r="K40" s="51"/>
      <c r="L40" s="51"/>
    </row>
    <row r="41" spans="2:12" x14ac:dyDescent="0.25">
      <c r="B41" s="93"/>
      <c r="D41" s="94"/>
      <c r="E41" s="51"/>
      <c r="F41" s="51"/>
      <c r="G41" s="51"/>
      <c r="H41" s="51"/>
      <c r="I41" s="51"/>
      <c r="J41" s="51"/>
      <c r="K41" s="51"/>
      <c r="L41" s="51"/>
    </row>
    <row r="42" spans="2:12" x14ac:dyDescent="0.25">
      <c r="B42" s="93"/>
      <c r="D42" s="94"/>
      <c r="E42" s="51"/>
      <c r="F42" s="51"/>
      <c r="G42" s="51"/>
      <c r="H42" s="51"/>
      <c r="I42" s="51"/>
      <c r="J42" s="51"/>
      <c r="K42" s="51"/>
      <c r="L42" s="51"/>
    </row>
    <row r="43" spans="2:12" x14ac:dyDescent="0.25">
      <c r="B43" s="93"/>
      <c r="D43" s="94"/>
      <c r="E43" s="51"/>
      <c r="F43" s="51"/>
      <c r="G43" s="51"/>
      <c r="H43" s="51"/>
      <c r="I43" s="51"/>
      <c r="J43" s="51"/>
      <c r="K43" s="51"/>
      <c r="L43" s="51"/>
    </row>
    <row r="44" spans="2:12" x14ac:dyDescent="0.25">
      <c r="B44" s="93"/>
      <c r="D44" s="94"/>
      <c r="E44" s="51"/>
      <c r="F44" s="51"/>
      <c r="G44" s="51"/>
      <c r="H44" s="51"/>
      <c r="I44" s="51"/>
      <c r="J44" s="51"/>
      <c r="K44" s="51"/>
      <c r="L44" s="51"/>
    </row>
    <row r="45" spans="2:12" x14ac:dyDescent="0.25">
      <c r="B45" s="93"/>
      <c r="D45" s="94"/>
      <c r="E45" s="51"/>
      <c r="F45" s="51"/>
      <c r="G45" s="51"/>
      <c r="H45" s="51"/>
      <c r="I45" s="51"/>
      <c r="J45" s="51"/>
      <c r="K45" s="51"/>
      <c r="L45" s="51"/>
    </row>
    <row r="46" spans="2:12" x14ac:dyDescent="0.25">
      <c r="B46" s="93"/>
      <c r="D46" s="94"/>
      <c r="E46" s="51"/>
      <c r="F46" s="51"/>
      <c r="G46" s="51"/>
      <c r="H46" s="51"/>
      <c r="I46" s="51"/>
      <c r="J46" s="51"/>
      <c r="K46" s="51"/>
      <c r="L46" s="51"/>
    </row>
    <row r="47" spans="2:12" x14ac:dyDescent="0.25">
      <c r="B47" s="93"/>
      <c r="D47" s="94"/>
      <c r="E47" s="51"/>
      <c r="F47" s="51"/>
      <c r="G47" s="51"/>
      <c r="H47" s="51"/>
      <c r="I47" s="51"/>
      <c r="J47" s="51"/>
      <c r="K47" s="51"/>
      <c r="L47" s="51"/>
    </row>
    <row r="48" spans="2:12" x14ac:dyDescent="0.25">
      <c r="B48" s="93"/>
      <c r="D48" s="94"/>
      <c r="E48" s="51"/>
      <c r="F48" s="51"/>
      <c r="G48" s="51"/>
      <c r="H48" s="51"/>
      <c r="I48" s="51"/>
      <c r="J48" s="51"/>
      <c r="K48" s="51"/>
      <c r="L48" s="51"/>
    </row>
    <row r="49" spans="2:12" x14ac:dyDescent="0.25">
      <c r="B49" s="93"/>
      <c r="D49" s="94"/>
      <c r="E49" s="51"/>
      <c r="F49" s="51"/>
      <c r="G49" s="51"/>
      <c r="H49" s="51"/>
      <c r="I49" s="51"/>
      <c r="J49" s="51"/>
      <c r="K49" s="51"/>
      <c r="L49" s="51"/>
    </row>
    <row r="50" spans="2:12" x14ac:dyDescent="0.25">
      <c r="B50" s="93"/>
      <c r="D50" s="94"/>
      <c r="E50" s="51"/>
      <c r="F50" s="51"/>
      <c r="G50" s="51"/>
      <c r="H50" s="51"/>
      <c r="I50" s="51"/>
      <c r="J50" s="51"/>
      <c r="K50" s="51"/>
      <c r="L50" s="51"/>
    </row>
    <row r="51" spans="2:12" x14ac:dyDescent="0.25">
      <c r="B51" s="93"/>
      <c r="D51" s="94"/>
      <c r="E51" s="51"/>
      <c r="F51" s="51"/>
      <c r="G51" s="51"/>
      <c r="H51" s="51"/>
      <c r="I51" s="51"/>
      <c r="J51" s="51"/>
      <c r="K51" s="51"/>
      <c r="L51" s="51"/>
    </row>
    <row r="52" spans="2:12" x14ac:dyDescent="0.25">
      <c r="B52" s="93"/>
      <c r="D52" s="94"/>
      <c r="E52" s="51"/>
      <c r="F52" s="51"/>
      <c r="G52" s="51"/>
      <c r="H52" s="51"/>
      <c r="I52" s="51"/>
      <c r="J52" s="51"/>
      <c r="K52" s="51"/>
      <c r="L52" s="51"/>
    </row>
    <row r="53" spans="2:12" x14ac:dyDescent="0.25">
      <c r="B53" s="93"/>
      <c r="D53" s="94"/>
      <c r="E53" s="51"/>
      <c r="F53" s="51"/>
      <c r="G53" s="51"/>
      <c r="H53" s="51"/>
      <c r="I53" s="51"/>
      <c r="J53" s="51"/>
      <c r="K53" s="51"/>
      <c r="L53" s="51"/>
    </row>
    <row r="54" spans="2:12" x14ac:dyDescent="0.25">
      <c r="B54" s="93"/>
      <c r="D54" s="94"/>
      <c r="E54" s="51"/>
      <c r="F54" s="51"/>
      <c r="G54" s="51"/>
      <c r="H54" s="51"/>
      <c r="I54" s="51"/>
      <c r="J54" s="51"/>
      <c r="K54" s="51"/>
      <c r="L54" s="51"/>
    </row>
    <row r="55" spans="2:12" x14ac:dyDescent="0.25">
      <c r="B55" s="93"/>
      <c r="D55" s="94"/>
      <c r="E55" s="51"/>
      <c r="F55" s="51"/>
      <c r="G55" s="51"/>
      <c r="H55" s="51"/>
      <c r="I55" s="51"/>
      <c r="J55" s="51"/>
      <c r="K55" s="51"/>
      <c r="L55" s="51"/>
    </row>
    <row r="56" spans="2:12" x14ac:dyDescent="0.25">
      <c r="B56" s="93"/>
      <c r="D56" s="94"/>
      <c r="E56" s="51"/>
      <c r="F56" s="51"/>
      <c r="G56" s="51"/>
      <c r="H56" s="51"/>
      <c r="I56" s="51"/>
      <c r="J56" s="51"/>
      <c r="K56" s="51"/>
      <c r="L56" s="51"/>
    </row>
    <row r="57" spans="2:12" x14ac:dyDescent="0.25">
      <c r="B57" s="93"/>
      <c r="D57" s="94"/>
      <c r="E57" s="51"/>
      <c r="F57" s="51"/>
      <c r="G57" s="51"/>
      <c r="H57" s="51"/>
      <c r="I57" s="51"/>
      <c r="J57" s="51"/>
      <c r="K57" s="51"/>
      <c r="L57" s="51"/>
    </row>
    <row r="58" spans="2:12" x14ac:dyDescent="0.25">
      <c r="B58" s="93"/>
      <c r="D58" s="94"/>
      <c r="E58" s="51"/>
      <c r="F58" s="51"/>
      <c r="G58" s="51"/>
      <c r="H58" s="51"/>
      <c r="I58" s="51"/>
      <c r="J58" s="51"/>
      <c r="K58" s="51"/>
      <c r="L58" s="51"/>
    </row>
    <row r="59" spans="2:12" x14ac:dyDescent="0.25">
      <c r="B59" s="93"/>
      <c r="D59" s="94"/>
      <c r="E59" s="51"/>
      <c r="F59" s="51"/>
      <c r="G59" s="51"/>
      <c r="H59" s="51"/>
      <c r="I59" s="51"/>
      <c r="J59" s="51"/>
      <c r="K59" s="51"/>
      <c r="L59" s="51"/>
    </row>
    <row r="60" spans="2:12" x14ac:dyDescent="0.25">
      <c r="B60" s="93"/>
      <c r="D60" s="94"/>
      <c r="E60" s="51"/>
      <c r="F60" s="51"/>
      <c r="G60" s="51"/>
      <c r="H60" s="51"/>
      <c r="I60" s="51"/>
      <c r="J60" s="51"/>
      <c r="K60" s="51"/>
      <c r="L60" s="51"/>
    </row>
    <row r="61" spans="2:12" x14ac:dyDescent="0.25">
      <c r="B61" s="93"/>
      <c r="D61" s="94"/>
      <c r="E61" s="51"/>
      <c r="F61" s="51"/>
      <c r="G61" s="51"/>
      <c r="H61" s="51"/>
      <c r="I61" s="51"/>
      <c r="J61" s="51"/>
      <c r="K61" s="51"/>
      <c r="L61" s="51"/>
    </row>
    <row r="62" spans="2:12" x14ac:dyDescent="0.25">
      <c r="B62" s="93"/>
      <c r="D62" s="94"/>
      <c r="E62" s="51"/>
      <c r="F62" s="51"/>
      <c r="G62" s="51"/>
      <c r="H62" s="51"/>
      <c r="I62" s="51"/>
      <c r="J62" s="51"/>
      <c r="K62" s="51"/>
      <c r="L62" s="51"/>
    </row>
    <row r="63" spans="2:12" x14ac:dyDescent="0.25">
      <c r="B63" s="93"/>
      <c r="D63" s="94"/>
      <c r="E63" s="51"/>
      <c r="F63" s="51"/>
      <c r="G63" s="51"/>
      <c r="H63" s="51"/>
      <c r="I63" s="51"/>
      <c r="J63" s="51"/>
      <c r="K63" s="51"/>
      <c r="L63" s="51"/>
    </row>
    <row r="64" spans="2:12" x14ac:dyDescent="0.25">
      <c r="B64" s="93"/>
      <c r="D64" s="94"/>
      <c r="E64" s="51"/>
      <c r="F64" s="51"/>
      <c r="G64" s="51"/>
      <c r="H64" s="51"/>
      <c r="I64" s="51"/>
      <c r="J64" s="51"/>
      <c r="K64" s="51"/>
      <c r="L64" s="51"/>
    </row>
    <row r="65" spans="2:12" x14ac:dyDescent="0.25">
      <c r="B65" s="93"/>
      <c r="D65" s="94"/>
      <c r="E65" s="51"/>
      <c r="F65" s="51"/>
      <c r="G65" s="51"/>
      <c r="H65" s="51"/>
      <c r="I65" s="51"/>
      <c r="J65" s="51"/>
      <c r="K65" s="51"/>
      <c r="L65" s="51"/>
    </row>
    <row r="66" spans="2:12" x14ac:dyDescent="0.25">
      <c r="B66" s="93"/>
      <c r="D66" s="94"/>
      <c r="E66" s="51"/>
      <c r="F66" s="51"/>
      <c r="G66" s="51"/>
      <c r="H66" s="51"/>
      <c r="I66" s="51"/>
      <c r="J66" s="51"/>
      <c r="K66" s="51"/>
      <c r="L66" s="51"/>
    </row>
    <row r="67" spans="2:12" x14ac:dyDescent="0.25">
      <c r="B67" s="93"/>
      <c r="D67" s="94"/>
      <c r="E67" s="51"/>
      <c r="F67" s="51"/>
      <c r="G67" s="51"/>
      <c r="H67" s="51"/>
      <c r="I67" s="51"/>
      <c r="J67" s="51"/>
      <c r="K67" s="51"/>
      <c r="L67" s="51"/>
    </row>
    <row r="68" spans="2:12" x14ac:dyDescent="0.25">
      <c r="B68" s="93"/>
      <c r="D68" s="94"/>
      <c r="E68" s="51"/>
      <c r="F68" s="51"/>
      <c r="G68" s="51"/>
      <c r="H68" s="51"/>
      <c r="I68" s="51"/>
      <c r="J68" s="51"/>
      <c r="K68" s="51"/>
      <c r="L68" s="51"/>
    </row>
    <row r="69" spans="2:12" x14ac:dyDescent="0.25">
      <c r="B69" s="93"/>
      <c r="D69" s="94"/>
      <c r="E69" s="51"/>
      <c r="F69" s="51"/>
      <c r="G69" s="51"/>
      <c r="H69" s="51"/>
      <c r="I69" s="51"/>
      <c r="J69" s="51"/>
      <c r="K69" s="51"/>
      <c r="L69" s="51"/>
    </row>
    <row r="70" spans="2:12" x14ac:dyDescent="0.25">
      <c r="B70" s="93"/>
      <c r="D70" s="94"/>
      <c r="E70" s="51"/>
      <c r="F70" s="51"/>
      <c r="G70" s="51"/>
      <c r="H70" s="51"/>
      <c r="I70" s="51"/>
      <c r="J70" s="51"/>
      <c r="K70" s="51"/>
      <c r="L70" s="51"/>
    </row>
    <row r="71" spans="2:12" x14ac:dyDescent="0.25">
      <c r="B71" s="93"/>
      <c r="D71" s="94"/>
      <c r="E71" s="51"/>
      <c r="F71" s="51"/>
      <c r="G71" s="51"/>
      <c r="H71" s="51"/>
      <c r="I71" s="51"/>
      <c r="J71" s="51"/>
      <c r="K71" s="51"/>
      <c r="L71" s="51"/>
    </row>
    <row r="72" spans="2:12" x14ac:dyDescent="0.25">
      <c r="B72" s="93"/>
      <c r="D72" s="94"/>
      <c r="E72" s="51"/>
      <c r="F72" s="51"/>
      <c r="G72" s="51"/>
      <c r="H72" s="51"/>
      <c r="I72" s="51"/>
      <c r="J72" s="51"/>
      <c r="K72" s="51"/>
      <c r="L72" s="51"/>
    </row>
    <row r="73" spans="2:12" x14ac:dyDescent="0.25">
      <c r="B73" s="93"/>
      <c r="D73" s="94"/>
      <c r="E73" s="51"/>
      <c r="F73" s="51"/>
      <c r="G73" s="51"/>
      <c r="H73" s="51"/>
      <c r="I73" s="51"/>
      <c r="J73" s="51"/>
      <c r="K73" s="51"/>
      <c r="L73" s="51"/>
    </row>
    <row r="74" spans="2:12" x14ac:dyDescent="0.25">
      <c r="B74" s="93"/>
      <c r="D74" s="94"/>
      <c r="E74" s="51"/>
      <c r="F74" s="51"/>
      <c r="G74" s="51"/>
      <c r="H74" s="51"/>
      <c r="I74" s="51"/>
      <c r="J74" s="51"/>
      <c r="K74" s="51"/>
      <c r="L74" s="51"/>
    </row>
    <row r="75" spans="2:12" x14ac:dyDescent="0.25">
      <c r="B75" s="93"/>
      <c r="D75" s="94"/>
      <c r="E75" s="51"/>
      <c r="F75" s="51"/>
      <c r="G75" s="51"/>
      <c r="H75" s="51"/>
      <c r="I75" s="51"/>
      <c r="J75" s="51"/>
      <c r="K75" s="51"/>
      <c r="L75" s="51"/>
    </row>
    <row r="76" spans="2:12" x14ac:dyDescent="0.25">
      <c r="B76" s="93"/>
      <c r="D76" s="94"/>
      <c r="E76" s="51"/>
      <c r="F76" s="51"/>
      <c r="G76" s="51"/>
      <c r="H76" s="51"/>
      <c r="I76" s="51"/>
      <c r="J76" s="51"/>
      <c r="K76" s="51"/>
      <c r="L76" s="51"/>
    </row>
    <row r="77" spans="2:12" x14ac:dyDescent="0.25">
      <c r="B77" s="93"/>
      <c r="D77" s="94"/>
      <c r="E77" s="51"/>
      <c r="F77" s="51"/>
      <c r="G77" s="51"/>
      <c r="H77" s="51"/>
      <c r="I77" s="51"/>
      <c r="J77" s="51"/>
      <c r="K77" s="51"/>
      <c r="L77" s="51"/>
    </row>
    <row r="78" spans="2:12" x14ac:dyDescent="0.25">
      <c r="B78" s="93"/>
      <c r="D78" s="94"/>
      <c r="E78" s="51"/>
      <c r="F78" s="51"/>
      <c r="G78" s="51"/>
      <c r="H78" s="51"/>
      <c r="I78" s="51"/>
      <c r="J78" s="51"/>
      <c r="K78" s="51"/>
      <c r="L78" s="51"/>
    </row>
    <row r="79" spans="2:12" x14ac:dyDescent="0.25">
      <c r="B79" s="93"/>
      <c r="D79" s="94"/>
      <c r="E79" s="51"/>
      <c r="F79" s="51"/>
      <c r="G79" s="51"/>
      <c r="H79" s="51"/>
      <c r="I79" s="51"/>
      <c r="J79" s="51"/>
      <c r="K79" s="51"/>
      <c r="L79" s="51"/>
    </row>
    <row r="80" spans="2:12" x14ac:dyDescent="0.25">
      <c r="B80" s="93"/>
      <c r="D80" s="94"/>
      <c r="E80" s="51"/>
      <c r="F80" s="51"/>
      <c r="G80" s="51"/>
      <c r="H80" s="51"/>
      <c r="I80" s="51"/>
      <c r="J80" s="51"/>
      <c r="K80" s="51"/>
      <c r="L80" s="51"/>
    </row>
    <row r="81" spans="2:12" x14ac:dyDescent="0.25">
      <c r="B81" s="93"/>
      <c r="D81" s="94"/>
      <c r="E81" s="51"/>
      <c r="F81" s="51"/>
      <c r="G81" s="51"/>
      <c r="H81" s="51"/>
      <c r="I81" s="51"/>
      <c r="J81" s="51"/>
      <c r="K81" s="51"/>
      <c r="L81" s="51"/>
    </row>
    <row r="82" spans="2:12" x14ac:dyDescent="0.25">
      <c r="B82" s="93"/>
      <c r="D82" s="94"/>
      <c r="E82" s="51"/>
      <c r="F82" s="51"/>
      <c r="G82" s="51"/>
      <c r="H82" s="51"/>
      <c r="I82" s="51"/>
      <c r="J82" s="51"/>
      <c r="K82" s="51"/>
      <c r="L82" s="51"/>
    </row>
    <row r="83" spans="2:12" x14ac:dyDescent="0.25">
      <c r="B83" s="93"/>
      <c r="D83" s="94"/>
      <c r="E83" s="51"/>
      <c r="F83" s="51"/>
      <c r="G83" s="51"/>
      <c r="H83" s="51"/>
      <c r="I83" s="51"/>
      <c r="J83" s="51"/>
      <c r="K83" s="51"/>
      <c r="L83" s="51"/>
    </row>
    <row r="84" spans="2:12" x14ac:dyDescent="0.25">
      <c r="B84" s="93"/>
      <c r="D84" s="94"/>
      <c r="E84" s="51"/>
      <c r="F84" s="51"/>
      <c r="G84" s="51"/>
      <c r="H84" s="51"/>
      <c r="I84" s="51"/>
      <c r="J84" s="51"/>
      <c r="K84" s="51"/>
      <c r="L84" s="51"/>
    </row>
    <row r="85" spans="2:12" x14ac:dyDescent="0.25">
      <c r="B85" s="93"/>
      <c r="D85" s="94"/>
      <c r="E85" s="51"/>
      <c r="F85" s="51"/>
      <c r="G85" s="51"/>
      <c r="H85" s="51"/>
      <c r="I85" s="51"/>
      <c r="J85" s="51"/>
      <c r="K85" s="51"/>
      <c r="L85" s="51"/>
    </row>
    <row r="86" spans="2:12" x14ac:dyDescent="0.25">
      <c r="B86" s="93"/>
      <c r="D86" s="94"/>
      <c r="E86" s="51"/>
      <c r="F86" s="51"/>
      <c r="G86" s="51"/>
      <c r="H86" s="51"/>
      <c r="I86" s="51"/>
      <c r="J86" s="51"/>
      <c r="K86" s="51"/>
      <c r="L86" s="51"/>
    </row>
    <row r="87" spans="2:12" x14ac:dyDescent="0.25">
      <c r="B87" s="93"/>
      <c r="D87" s="94"/>
      <c r="E87" s="51"/>
      <c r="F87" s="51"/>
      <c r="G87" s="51"/>
      <c r="H87" s="51"/>
      <c r="I87" s="51"/>
      <c r="J87" s="51"/>
      <c r="K87" s="51"/>
      <c r="L87" s="51"/>
    </row>
    <row r="88" spans="2:12" x14ac:dyDescent="0.25">
      <c r="B88" s="93"/>
      <c r="D88" s="94"/>
      <c r="E88" s="51"/>
      <c r="F88" s="51"/>
      <c r="G88" s="51"/>
      <c r="H88" s="51"/>
      <c r="I88" s="51"/>
      <c r="J88" s="51"/>
      <c r="K88" s="51"/>
      <c r="L88" s="51"/>
    </row>
    <row r="89" spans="2:12" x14ac:dyDescent="0.25">
      <c r="B89" s="93"/>
      <c r="D89" s="94"/>
      <c r="E89" s="51"/>
      <c r="F89" s="51"/>
      <c r="G89" s="51"/>
      <c r="H89" s="51"/>
      <c r="I89" s="51"/>
      <c r="J89" s="51"/>
      <c r="K89" s="51"/>
      <c r="L89" s="51"/>
    </row>
    <row r="90" spans="2:12" x14ac:dyDescent="0.25">
      <c r="B90" s="93"/>
      <c r="D90" s="94"/>
      <c r="E90" s="51"/>
      <c r="F90" s="51"/>
      <c r="G90" s="51"/>
      <c r="H90" s="51"/>
      <c r="I90" s="51"/>
      <c r="J90" s="51"/>
      <c r="K90" s="51"/>
      <c r="L90" s="51"/>
    </row>
    <row r="91" spans="2:12" x14ac:dyDescent="0.25">
      <c r="B91" s="93"/>
      <c r="D91" s="94"/>
      <c r="E91" s="51"/>
      <c r="F91" s="51"/>
      <c r="G91" s="51"/>
      <c r="H91" s="51"/>
      <c r="I91" s="51"/>
      <c r="J91" s="51"/>
      <c r="K91" s="51"/>
      <c r="L91" s="51"/>
    </row>
    <row r="92" spans="2:12" x14ac:dyDescent="0.25">
      <c r="B92" s="93"/>
      <c r="D92" s="94"/>
      <c r="E92" s="51"/>
      <c r="F92" s="51"/>
      <c r="G92" s="51"/>
      <c r="H92" s="51"/>
      <c r="I92" s="51"/>
      <c r="J92" s="51"/>
      <c r="K92" s="51"/>
      <c r="L92" s="51"/>
    </row>
    <row r="93" spans="2:12" x14ac:dyDescent="0.25">
      <c r="B93" s="93"/>
      <c r="D93" s="94"/>
      <c r="E93" s="51"/>
      <c r="F93" s="51"/>
      <c r="G93" s="51"/>
      <c r="H93" s="51"/>
      <c r="I93" s="51"/>
      <c r="J93" s="51"/>
      <c r="K93" s="51"/>
      <c r="L93" s="51"/>
    </row>
    <row r="94" spans="2:12" x14ac:dyDescent="0.25">
      <c r="B94" s="93"/>
      <c r="D94" s="94"/>
      <c r="E94" s="51"/>
      <c r="F94" s="51"/>
      <c r="G94" s="51"/>
      <c r="H94" s="51"/>
      <c r="I94" s="51"/>
      <c r="J94" s="51"/>
      <c r="K94" s="51"/>
      <c r="L94" s="51"/>
    </row>
    <row r="95" spans="2:12" x14ac:dyDescent="0.25">
      <c r="B95" s="93"/>
      <c r="D95" s="94"/>
      <c r="E95" s="51"/>
      <c r="F95" s="51"/>
      <c r="G95" s="51"/>
      <c r="H95" s="51"/>
      <c r="I95" s="51"/>
      <c r="J95" s="51"/>
      <c r="K95" s="51"/>
      <c r="L95" s="51"/>
    </row>
    <row r="96" spans="2:12" x14ac:dyDescent="0.25">
      <c r="B96" s="93"/>
      <c r="D96" s="94"/>
      <c r="E96" s="51"/>
      <c r="F96" s="51"/>
      <c r="G96" s="51"/>
      <c r="H96" s="51"/>
      <c r="I96" s="51"/>
      <c r="J96" s="51"/>
      <c r="K96" s="51"/>
      <c r="L96" s="51"/>
    </row>
    <row r="97" spans="2:12" x14ac:dyDescent="0.25">
      <c r="B97" s="93"/>
      <c r="D97" s="94"/>
      <c r="E97" s="51"/>
      <c r="F97" s="51"/>
      <c r="G97" s="51"/>
      <c r="H97" s="51"/>
      <c r="I97" s="51"/>
      <c r="J97" s="51"/>
      <c r="K97" s="51"/>
      <c r="L97" s="51"/>
    </row>
    <row r="98" spans="2:12" x14ac:dyDescent="0.25">
      <c r="B98" s="93"/>
      <c r="D98" s="94"/>
      <c r="E98" s="51"/>
      <c r="F98" s="51"/>
      <c r="G98" s="51"/>
      <c r="H98" s="51"/>
      <c r="I98" s="51"/>
      <c r="J98" s="51"/>
      <c r="K98" s="51"/>
      <c r="L98" s="51"/>
    </row>
    <row r="99" spans="2:12" x14ac:dyDescent="0.25">
      <c r="B99" s="93"/>
      <c r="D99" s="94"/>
      <c r="E99" s="51"/>
      <c r="F99" s="51"/>
      <c r="G99" s="51"/>
      <c r="H99" s="51"/>
      <c r="I99" s="51"/>
      <c r="J99" s="51"/>
      <c r="K99" s="51"/>
      <c r="L99" s="51"/>
    </row>
    <row r="100" spans="2:12" x14ac:dyDescent="0.25">
      <c r="B100" s="93"/>
      <c r="D100" s="94"/>
      <c r="E100" s="51"/>
      <c r="F100" s="51"/>
      <c r="G100" s="51"/>
      <c r="H100" s="51"/>
      <c r="I100" s="51"/>
      <c r="J100" s="51"/>
      <c r="K100" s="51"/>
      <c r="L100" s="51"/>
    </row>
    <row r="101" spans="2:12" x14ac:dyDescent="0.25">
      <c r="B101" s="93"/>
      <c r="D101" s="94"/>
      <c r="E101" s="51"/>
      <c r="F101" s="51"/>
      <c r="G101" s="51"/>
      <c r="H101" s="51"/>
      <c r="I101" s="51"/>
      <c r="J101" s="51"/>
      <c r="K101" s="51"/>
      <c r="L101" s="51"/>
    </row>
    <row r="102" spans="2:12" x14ac:dyDescent="0.25">
      <c r="B102" s="93"/>
      <c r="D102" s="94"/>
      <c r="E102" s="51"/>
      <c r="F102" s="51"/>
      <c r="G102" s="51"/>
      <c r="H102" s="51"/>
      <c r="I102" s="51"/>
      <c r="J102" s="51"/>
      <c r="K102" s="51"/>
      <c r="L102" s="51"/>
    </row>
    <row r="103" spans="2:12" x14ac:dyDescent="0.25">
      <c r="B103" s="93"/>
      <c r="D103" s="94"/>
      <c r="E103" s="51"/>
      <c r="F103" s="51"/>
      <c r="G103" s="51"/>
      <c r="H103" s="51"/>
      <c r="I103" s="51"/>
      <c r="J103" s="51"/>
      <c r="K103" s="51"/>
      <c r="L103" s="51"/>
    </row>
    <row r="104" spans="2:12" x14ac:dyDescent="0.25">
      <c r="B104" s="93"/>
      <c r="D104" s="94"/>
      <c r="E104" s="51"/>
      <c r="F104" s="51"/>
      <c r="G104" s="51"/>
      <c r="H104" s="51"/>
      <c r="I104" s="51"/>
      <c r="J104" s="51"/>
      <c r="K104" s="51"/>
      <c r="L104" s="51"/>
    </row>
    <row r="105" spans="2:12" x14ac:dyDescent="0.25">
      <c r="B105" s="93"/>
      <c r="D105" s="94"/>
      <c r="E105" s="51"/>
      <c r="F105" s="51"/>
      <c r="G105" s="51"/>
      <c r="H105" s="51"/>
      <c r="I105" s="51"/>
      <c r="J105" s="51"/>
      <c r="K105" s="51"/>
      <c r="L105" s="51"/>
    </row>
    <row r="106" spans="2:12" x14ac:dyDescent="0.25">
      <c r="B106" s="93"/>
      <c r="D106" s="94"/>
      <c r="E106" s="51"/>
      <c r="F106" s="51"/>
      <c r="G106" s="51"/>
      <c r="H106" s="51"/>
      <c r="I106" s="51"/>
      <c r="J106" s="51"/>
      <c r="K106" s="51"/>
      <c r="L106" s="51"/>
    </row>
    <row r="107" spans="2:12" x14ac:dyDescent="0.25">
      <c r="B107" s="93"/>
      <c r="D107" s="94"/>
      <c r="E107" s="51"/>
      <c r="F107" s="51"/>
      <c r="G107" s="51"/>
      <c r="H107" s="51"/>
      <c r="I107" s="51"/>
      <c r="J107" s="51"/>
      <c r="K107" s="51"/>
      <c r="L107" s="51"/>
    </row>
    <row r="108" spans="2:12" x14ac:dyDescent="0.25">
      <c r="B108" s="93"/>
      <c r="D108" s="94"/>
      <c r="E108" s="51"/>
      <c r="F108" s="51"/>
      <c r="G108" s="51"/>
      <c r="H108" s="51"/>
      <c r="I108" s="51"/>
      <c r="J108" s="51"/>
      <c r="K108" s="51"/>
      <c r="L108" s="51"/>
    </row>
    <row r="109" spans="2:12" x14ac:dyDescent="0.25">
      <c r="B109" s="93"/>
      <c r="D109" s="94"/>
      <c r="E109" s="51"/>
      <c r="F109" s="51"/>
      <c r="G109" s="51"/>
      <c r="H109" s="51"/>
      <c r="I109" s="51"/>
      <c r="J109" s="51"/>
      <c r="K109" s="51"/>
      <c r="L109" s="51"/>
    </row>
    <row r="110" spans="2:12" x14ac:dyDescent="0.25">
      <c r="B110" s="93"/>
      <c r="D110" s="94"/>
      <c r="E110" s="51"/>
      <c r="F110" s="51"/>
      <c r="G110" s="51"/>
      <c r="H110" s="51"/>
      <c r="I110" s="51"/>
      <c r="J110" s="51"/>
      <c r="K110" s="51"/>
      <c r="L110" s="51"/>
    </row>
    <row r="111" spans="2:12" x14ac:dyDescent="0.25">
      <c r="B111" s="93"/>
      <c r="D111" s="94"/>
      <c r="E111" s="51"/>
      <c r="F111" s="51"/>
      <c r="G111" s="51"/>
      <c r="H111" s="51"/>
      <c r="I111" s="51"/>
      <c r="J111" s="51"/>
      <c r="K111" s="51"/>
      <c r="L111" s="51"/>
    </row>
    <row r="112" spans="2:12" x14ac:dyDescent="0.25">
      <c r="B112" s="93"/>
      <c r="D112" s="94"/>
      <c r="E112" s="51"/>
      <c r="F112" s="51"/>
      <c r="G112" s="51"/>
      <c r="H112" s="51"/>
      <c r="I112" s="51"/>
      <c r="J112" s="51"/>
      <c r="K112" s="51"/>
      <c r="L112" s="51"/>
    </row>
    <row r="113" spans="2:12" x14ac:dyDescent="0.25">
      <c r="B113" s="93"/>
      <c r="D113" s="94"/>
      <c r="E113" s="51"/>
      <c r="F113" s="51"/>
      <c r="G113" s="51"/>
      <c r="H113" s="51"/>
      <c r="I113" s="51"/>
      <c r="J113" s="51"/>
      <c r="K113" s="51"/>
      <c r="L113" s="51"/>
    </row>
    <row r="114" spans="2:12" x14ac:dyDescent="0.25">
      <c r="B114" s="93"/>
      <c r="D114" s="94"/>
      <c r="E114" s="51"/>
      <c r="F114" s="51"/>
      <c r="G114" s="51"/>
      <c r="H114" s="51"/>
      <c r="I114" s="51"/>
      <c r="J114" s="51"/>
      <c r="K114" s="51"/>
      <c r="L114" s="51"/>
    </row>
    <row r="115" spans="2:12" x14ac:dyDescent="0.25">
      <c r="B115" s="93"/>
      <c r="D115" s="94"/>
      <c r="E115" s="51"/>
      <c r="F115" s="51"/>
      <c r="G115" s="51"/>
      <c r="H115" s="51"/>
      <c r="I115" s="51"/>
      <c r="J115" s="51"/>
      <c r="K115" s="51"/>
      <c r="L115" s="51"/>
    </row>
    <row r="116" spans="2:12" x14ac:dyDescent="0.25">
      <c r="B116" s="93"/>
      <c r="D116" s="94"/>
      <c r="E116" s="51"/>
      <c r="F116" s="51"/>
      <c r="G116" s="51"/>
      <c r="H116" s="51"/>
      <c r="I116" s="51"/>
      <c r="J116" s="51"/>
      <c r="K116" s="51"/>
      <c r="L116" s="51"/>
    </row>
    <row r="117" spans="2:12" x14ac:dyDescent="0.25">
      <c r="B117" s="93"/>
      <c r="D117" s="94"/>
      <c r="E117" s="51"/>
      <c r="F117" s="51"/>
      <c r="G117" s="51"/>
      <c r="H117" s="51"/>
      <c r="I117" s="51"/>
      <c r="J117" s="51"/>
      <c r="K117" s="51"/>
      <c r="L117" s="51"/>
    </row>
    <row r="118" spans="2:12" x14ac:dyDescent="0.25">
      <c r="B118" s="93"/>
      <c r="D118" s="94"/>
      <c r="E118" s="51"/>
      <c r="F118" s="51"/>
      <c r="G118" s="51"/>
      <c r="H118" s="51"/>
      <c r="I118" s="51"/>
      <c r="J118" s="51"/>
      <c r="K118" s="51"/>
      <c r="L118" s="51"/>
    </row>
    <row r="119" spans="2:12" x14ac:dyDescent="0.25">
      <c r="B119" s="93"/>
      <c r="D119" s="94"/>
      <c r="E119" s="51"/>
      <c r="F119" s="51"/>
      <c r="G119" s="51"/>
      <c r="H119" s="51"/>
      <c r="I119" s="51"/>
      <c r="J119" s="51"/>
      <c r="K119" s="51"/>
      <c r="L119" s="51"/>
    </row>
    <row r="120" spans="2:12" x14ac:dyDescent="0.25">
      <c r="B120" s="93"/>
      <c r="D120" s="94"/>
      <c r="E120" s="51"/>
      <c r="F120" s="51"/>
      <c r="G120" s="51"/>
      <c r="H120" s="51"/>
      <c r="I120" s="51"/>
      <c r="J120" s="51"/>
      <c r="K120" s="51"/>
      <c r="L120" s="51"/>
    </row>
    <row r="121" spans="2:12" x14ac:dyDescent="0.25">
      <c r="B121" s="93"/>
      <c r="D121" s="94"/>
      <c r="E121" s="51"/>
      <c r="F121" s="51"/>
      <c r="G121" s="51"/>
      <c r="H121" s="51"/>
      <c r="I121" s="51"/>
      <c r="J121" s="51"/>
      <c r="K121" s="51"/>
      <c r="L121" s="51"/>
    </row>
    <row r="122" spans="2:12" x14ac:dyDescent="0.25">
      <c r="B122" s="93"/>
      <c r="D122" s="94"/>
      <c r="E122" s="51"/>
      <c r="F122" s="51"/>
      <c r="G122" s="51"/>
      <c r="H122" s="51"/>
      <c r="I122" s="51"/>
      <c r="J122" s="51"/>
      <c r="K122" s="51"/>
      <c r="L122" s="51"/>
    </row>
    <row r="123" spans="2:12" x14ac:dyDescent="0.25">
      <c r="B123" s="93"/>
      <c r="D123" s="94"/>
      <c r="E123" s="51"/>
      <c r="F123" s="51"/>
      <c r="G123" s="51"/>
      <c r="H123" s="51"/>
      <c r="I123" s="51"/>
      <c r="J123" s="51"/>
      <c r="K123" s="51"/>
      <c r="L123" s="51"/>
    </row>
    <row r="124" spans="2:12" x14ac:dyDescent="0.25">
      <c r="B124" s="93"/>
      <c r="D124" s="94"/>
      <c r="E124" s="51"/>
      <c r="F124" s="51"/>
      <c r="G124" s="51"/>
      <c r="H124" s="51"/>
      <c r="I124" s="51"/>
      <c r="J124" s="51"/>
      <c r="K124" s="51"/>
      <c r="L124" s="51"/>
    </row>
    <row r="125" spans="2:12" x14ac:dyDescent="0.25">
      <c r="B125" s="93"/>
      <c r="D125" s="94"/>
      <c r="E125" s="51"/>
      <c r="F125" s="51"/>
      <c r="G125" s="51"/>
      <c r="H125" s="51"/>
      <c r="I125" s="51"/>
      <c r="J125" s="51"/>
      <c r="K125" s="51"/>
      <c r="L125" s="51"/>
    </row>
    <row r="126" spans="2:12" x14ac:dyDescent="0.25">
      <c r="B126" s="93"/>
      <c r="D126" s="94"/>
      <c r="E126" s="51"/>
      <c r="F126" s="51"/>
      <c r="G126" s="51"/>
      <c r="H126" s="51"/>
      <c r="I126" s="51"/>
      <c r="J126" s="51"/>
      <c r="K126" s="51"/>
      <c r="L126" s="51"/>
    </row>
    <row r="127" spans="2:12" x14ac:dyDescent="0.25">
      <c r="B127" s="93"/>
      <c r="D127" s="94"/>
      <c r="E127" s="51"/>
      <c r="F127" s="51"/>
      <c r="G127" s="51"/>
      <c r="H127" s="51"/>
      <c r="I127" s="51"/>
      <c r="J127" s="51"/>
      <c r="K127" s="51"/>
      <c r="L127" s="51"/>
    </row>
    <row r="128" spans="2:12" x14ac:dyDescent="0.25">
      <c r="B128" s="93"/>
      <c r="D128" s="94"/>
      <c r="E128" s="51"/>
      <c r="F128" s="51"/>
      <c r="G128" s="51"/>
      <c r="H128" s="51"/>
      <c r="I128" s="51"/>
      <c r="J128" s="51"/>
      <c r="K128" s="51"/>
      <c r="L128" s="51"/>
    </row>
    <row r="129" spans="2:12" x14ac:dyDescent="0.25">
      <c r="B129" s="93"/>
      <c r="D129" s="94"/>
      <c r="E129" s="51"/>
      <c r="F129" s="51"/>
      <c r="G129" s="51"/>
      <c r="H129" s="51"/>
      <c r="I129" s="51"/>
      <c r="J129" s="51"/>
      <c r="K129" s="51"/>
      <c r="L129" s="51"/>
    </row>
    <row r="130" spans="2:12" x14ac:dyDescent="0.25">
      <c r="B130" s="93"/>
      <c r="D130" s="94"/>
      <c r="E130" s="51"/>
      <c r="F130" s="51"/>
      <c r="G130" s="51"/>
      <c r="H130" s="51"/>
      <c r="I130" s="51"/>
      <c r="J130" s="51"/>
      <c r="K130" s="51"/>
      <c r="L130" s="51"/>
    </row>
    <row r="131" spans="2:12" x14ac:dyDescent="0.25">
      <c r="B131" s="93"/>
      <c r="D131" s="94"/>
      <c r="E131" s="51"/>
      <c r="F131" s="51"/>
      <c r="G131" s="51"/>
      <c r="H131" s="51"/>
      <c r="I131" s="51"/>
      <c r="J131" s="51"/>
      <c r="K131" s="51"/>
      <c r="L131" s="51"/>
    </row>
    <row r="132" spans="2:12" x14ac:dyDescent="0.25">
      <c r="B132" s="93"/>
      <c r="D132" s="94"/>
      <c r="E132" s="51"/>
      <c r="F132" s="51"/>
      <c r="G132" s="51"/>
      <c r="H132" s="51"/>
      <c r="I132" s="51"/>
      <c r="J132" s="51"/>
      <c r="K132" s="51"/>
      <c r="L132" s="51"/>
    </row>
    <row r="133" spans="2:12" x14ac:dyDescent="0.25">
      <c r="B133" s="93"/>
      <c r="D133" s="94"/>
      <c r="E133" s="51"/>
      <c r="F133" s="51"/>
      <c r="G133" s="51"/>
      <c r="H133" s="51"/>
      <c r="I133" s="51"/>
      <c r="J133" s="51"/>
      <c r="K133" s="51"/>
      <c r="L133" s="51"/>
    </row>
    <row r="134" spans="2:12" x14ac:dyDescent="0.25">
      <c r="B134" s="93"/>
      <c r="D134" s="94"/>
      <c r="E134" s="51"/>
      <c r="F134" s="51"/>
      <c r="G134" s="51"/>
      <c r="H134" s="51"/>
      <c r="I134" s="51"/>
      <c r="J134" s="51"/>
      <c r="K134" s="51"/>
      <c r="L134" s="51"/>
    </row>
    <row r="135" spans="2:12" x14ac:dyDescent="0.25">
      <c r="B135" s="93"/>
      <c r="D135" s="94"/>
      <c r="E135" s="51"/>
      <c r="F135" s="51"/>
      <c r="G135" s="51"/>
      <c r="H135" s="51"/>
      <c r="I135" s="51"/>
      <c r="J135" s="51"/>
      <c r="K135" s="51"/>
      <c r="L135" s="51"/>
    </row>
    <row r="136" spans="2:12" x14ac:dyDescent="0.25">
      <c r="B136" s="93"/>
      <c r="D136" s="94"/>
      <c r="E136" s="51"/>
      <c r="F136" s="51"/>
      <c r="G136" s="51"/>
      <c r="H136" s="51"/>
      <c r="I136" s="51"/>
      <c r="J136" s="51"/>
      <c r="K136" s="51"/>
      <c r="L136" s="51"/>
    </row>
    <row r="137" spans="2:12" x14ac:dyDescent="0.25">
      <c r="B137" s="93"/>
      <c r="D137" s="94"/>
      <c r="E137" s="51"/>
      <c r="F137" s="51"/>
      <c r="G137" s="51"/>
      <c r="H137" s="51"/>
      <c r="I137" s="51"/>
      <c r="J137" s="51"/>
      <c r="K137" s="51"/>
      <c r="L137" s="51"/>
    </row>
    <row r="138" spans="2:12" x14ac:dyDescent="0.25">
      <c r="B138" s="93"/>
      <c r="D138" s="94"/>
      <c r="E138" s="51"/>
      <c r="F138" s="51"/>
      <c r="G138" s="51"/>
      <c r="H138" s="51"/>
      <c r="I138" s="51"/>
      <c r="J138" s="51"/>
      <c r="K138" s="51"/>
      <c r="L138" s="51"/>
    </row>
    <row r="139" spans="2:12" x14ac:dyDescent="0.25">
      <c r="B139" s="93"/>
      <c r="D139" s="94"/>
      <c r="E139" s="51"/>
      <c r="F139" s="51"/>
      <c r="G139" s="51"/>
      <c r="H139" s="51"/>
      <c r="I139" s="51"/>
      <c r="J139" s="51"/>
      <c r="K139" s="51"/>
      <c r="L139" s="51"/>
    </row>
    <row r="140" spans="2:12" x14ac:dyDescent="0.25">
      <c r="B140" s="93"/>
      <c r="D140" s="94"/>
      <c r="E140" s="51"/>
      <c r="F140" s="51"/>
      <c r="G140" s="51"/>
      <c r="H140" s="51"/>
      <c r="I140" s="51"/>
      <c r="J140" s="51"/>
      <c r="K140" s="51"/>
      <c r="L140" s="51"/>
    </row>
    <row r="141" spans="2:12" x14ac:dyDescent="0.25">
      <c r="B141" s="93"/>
      <c r="D141" s="94"/>
      <c r="E141" s="51"/>
      <c r="F141" s="51"/>
      <c r="G141" s="51"/>
      <c r="H141" s="51"/>
      <c r="I141" s="51"/>
      <c r="J141" s="51"/>
      <c r="K141" s="51"/>
      <c r="L141" s="51"/>
    </row>
    <row r="142" spans="2:12" x14ac:dyDescent="0.25">
      <c r="B142" s="93"/>
      <c r="D142" s="94"/>
      <c r="E142" s="51"/>
      <c r="F142" s="51"/>
      <c r="G142" s="51"/>
      <c r="H142" s="51"/>
      <c r="I142" s="51"/>
      <c r="J142" s="51"/>
      <c r="K142" s="51"/>
      <c r="L142" s="51"/>
    </row>
    <row r="143" spans="2:12" x14ac:dyDescent="0.25">
      <c r="B143" s="93"/>
      <c r="D143" s="94"/>
      <c r="E143" s="51"/>
      <c r="F143" s="51"/>
      <c r="G143" s="51"/>
      <c r="H143" s="51"/>
      <c r="I143" s="51"/>
      <c r="J143" s="51"/>
      <c r="K143" s="51"/>
      <c r="L143" s="51"/>
    </row>
    <row r="144" spans="2:12" x14ac:dyDescent="0.25">
      <c r="B144" s="93"/>
      <c r="D144" s="94"/>
      <c r="E144" s="51"/>
      <c r="F144" s="51"/>
      <c r="G144" s="51"/>
      <c r="H144" s="51"/>
      <c r="I144" s="51"/>
      <c r="J144" s="51"/>
      <c r="K144" s="51"/>
      <c r="L144" s="51"/>
    </row>
    <row r="145" spans="2:12" x14ac:dyDescent="0.25">
      <c r="B145" s="93"/>
      <c r="D145" s="94"/>
      <c r="E145" s="51"/>
      <c r="F145" s="51"/>
      <c r="G145" s="51"/>
      <c r="H145" s="51"/>
      <c r="I145" s="51"/>
      <c r="J145" s="51"/>
      <c r="K145" s="51"/>
      <c r="L145" s="51"/>
    </row>
    <row r="146" spans="2:12" x14ac:dyDescent="0.25">
      <c r="B146" s="93"/>
      <c r="D146" s="94"/>
      <c r="E146" s="51"/>
      <c r="F146" s="51"/>
      <c r="G146" s="51"/>
      <c r="H146" s="51"/>
      <c r="I146" s="51"/>
      <c r="J146" s="51"/>
      <c r="K146" s="51"/>
      <c r="L146" s="51"/>
    </row>
    <row r="147" spans="2:12" x14ac:dyDescent="0.25">
      <c r="B147" s="93"/>
      <c r="D147" s="94"/>
      <c r="E147" s="51"/>
      <c r="F147" s="51"/>
      <c r="G147" s="51"/>
      <c r="H147" s="51"/>
      <c r="I147" s="51"/>
      <c r="J147" s="51"/>
      <c r="K147" s="51"/>
      <c r="L147" s="51"/>
    </row>
    <row r="148" spans="2:12" x14ac:dyDescent="0.25">
      <c r="B148" s="93"/>
      <c r="D148" s="94"/>
      <c r="E148" s="51"/>
      <c r="F148" s="51"/>
      <c r="G148" s="51"/>
      <c r="H148" s="51"/>
      <c r="I148" s="51"/>
      <c r="J148" s="51"/>
      <c r="K148" s="51"/>
      <c r="L148" s="51"/>
    </row>
    <row r="149" spans="2:12" x14ac:dyDescent="0.25">
      <c r="B149" s="93"/>
      <c r="D149" s="94"/>
      <c r="E149" s="51"/>
      <c r="F149" s="51"/>
      <c r="G149" s="51"/>
      <c r="H149" s="51"/>
      <c r="I149" s="51"/>
      <c r="J149" s="51"/>
      <c r="K149" s="51"/>
      <c r="L149" s="51"/>
    </row>
    <row r="150" spans="2:12" x14ac:dyDescent="0.25">
      <c r="B150" s="93"/>
      <c r="D150" s="94"/>
      <c r="E150" s="51"/>
      <c r="F150" s="51"/>
      <c r="G150" s="51"/>
      <c r="H150" s="51"/>
      <c r="I150" s="51"/>
      <c r="J150" s="51"/>
      <c r="K150" s="51"/>
      <c r="L150" s="51"/>
    </row>
    <row r="151" spans="2:12" x14ac:dyDescent="0.25">
      <c r="B151" s="93"/>
      <c r="D151" s="94"/>
      <c r="E151" s="51"/>
      <c r="F151" s="51"/>
      <c r="G151" s="51"/>
      <c r="H151" s="51"/>
      <c r="I151" s="51"/>
      <c r="J151" s="51"/>
      <c r="K151" s="51"/>
      <c r="L151" s="51"/>
    </row>
    <row r="152" spans="2:12" x14ac:dyDescent="0.25">
      <c r="B152" s="93"/>
      <c r="D152" s="94"/>
      <c r="E152" s="51"/>
      <c r="F152" s="51"/>
      <c r="G152" s="51"/>
      <c r="H152" s="51"/>
      <c r="I152" s="51"/>
      <c r="J152" s="51"/>
      <c r="K152" s="51"/>
      <c r="L152" s="51"/>
    </row>
    <row r="153" spans="2:12" x14ac:dyDescent="0.25">
      <c r="B153" s="93"/>
      <c r="D153" s="94"/>
      <c r="E153" s="51"/>
      <c r="F153" s="51"/>
      <c r="G153" s="51"/>
      <c r="H153" s="51"/>
      <c r="I153" s="51"/>
      <c r="J153" s="51"/>
      <c r="K153" s="51"/>
      <c r="L153" s="51"/>
    </row>
    <row r="154" spans="2:12" x14ac:dyDescent="0.25">
      <c r="B154" s="93"/>
      <c r="D154" s="94"/>
      <c r="E154" s="51"/>
      <c r="F154" s="51"/>
      <c r="G154" s="51"/>
      <c r="H154" s="51"/>
      <c r="I154" s="51"/>
      <c r="J154" s="51"/>
      <c r="K154" s="51"/>
      <c r="L154" s="51"/>
    </row>
    <row r="155" spans="2:12" x14ac:dyDescent="0.25">
      <c r="B155" s="93"/>
      <c r="D155" s="94"/>
      <c r="E155" s="51"/>
      <c r="F155" s="51"/>
      <c r="G155" s="51"/>
      <c r="H155" s="51"/>
      <c r="I155" s="51"/>
      <c r="J155" s="51"/>
      <c r="K155" s="51"/>
      <c r="L155" s="51"/>
    </row>
    <row r="156" spans="2:12" x14ac:dyDescent="0.25">
      <c r="B156" s="93"/>
      <c r="D156" s="94"/>
      <c r="E156" s="51"/>
      <c r="F156" s="51"/>
      <c r="G156" s="51"/>
      <c r="H156" s="51"/>
      <c r="I156" s="51"/>
      <c r="J156" s="51"/>
      <c r="K156" s="51"/>
      <c r="L156" s="51"/>
    </row>
    <row r="157" spans="2:12" x14ac:dyDescent="0.25">
      <c r="B157" s="93"/>
      <c r="D157" s="94"/>
      <c r="E157" s="51"/>
      <c r="F157" s="51"/>
      <c r="G157" s="51"/>
      <c r="H157" s="51"/>
      <c r="I157" s="51"/>
      <c r="J157" s="51"/>
      <c r="K157" s="51"/>
      <c r="L157" s="51"/>
    </row>
    <row r="158" spans="2:12" x14ac:dyDescent="0.25">
      <c r="B158" s="93"/>
      <c r="D158" s="94"/>
      <c r="E158" s="51"/>
      <c r="F158" s="51"/>
      <c r="G158" s="51"/>
      <c r="H158" s="51"/>
      <c r="I158" s="51"/>
      <c r="J158" s="51"/>
      <c r="K158" s="51"/>
      <c r="L158" s="51"/>
    </row>
    <row r="159" spans="2:12" x14ac:dyDescent="0.25">
      <c r="B159" s="93"/>
      <c r="D159" s="94"/>
      <c r="E159" s="51"/>
      <c r="F159" s="51"/>
      <c r="G159" s="51"/>
      <c r="H159" s="51"/>
      <c r="I159" s="51"/>
      <c r="J159" s="51"/>
      <c r="K159" s="51"/>
      <c r="L159" s="51"/>
    </row>
    <row r="160" spans="2:12" x14ac:dyDescent="0.25">
      <c r="B160" s="93"/>
      <c r="D160" s="94"/>
      <c r="E160" s="51"/>
      <c r="F160" s="51"/>
      <c r="G160" s="51"/>
      <c r="H160" s="51"/>
      <c r="I160" s="51"/>
      <c r="J160" s="51"/>
      <c r="K160" s="51"/>
      <c r="L160" s="51"/>
    </row>
    <row r="161" spans="2:12" x14ac:dyDescent="0.25">
      <c r="B161" s="93"/>
      <c r="D161" s="94"/>
      <c r="E161" s="51"/>
      <c r="F161" s="51"/>
      <c r="G161" s="51"/>
      <c r="H161" s="51"/>
      <c r="I161" s="51"/>
      <c r="J161" s="51"/>
      <c r="K161" s="51"/>
      <c r="L161" s="51"/>
    </row>
    <row r="162" spans="2:12" x14ac:dyDescent="0.25">
      <c r="B162" s="93"/>
      <c r="D162" s="94"/>
      <c r="E162" s="51"/>
      <c r="F162" s="51"/>
      <c r="G162" s="51"/>
      <c r="H162" s="51"/>
      <c r="I162" s="51"/>
      <c r="J162" s="51"/>
      <c r="K162" s="51"/>
      <c r="L162" s="51"/>
    </row>
    <row r="163" spans="2:12" x14ac:dyDescent="0.25">
      <c r="B163" s="93"/>
      <c r="D163" s="94"/>
      <c r="E163" s="51"/>
      <c r="F163" s="51"/>
      <c r="G163" s="51"/>
      <c r="H163" s="51"/>
      <c r="I163" s="51"/>
      <c r="J163" s="51"/>
      <c r="K163" s="51"/>
      <c r="L163" s="51"/>
    </row>
    <row r="164" spans="2:12" x14ac:dyDescent="0.25">
      <c r="B164" s="93"/>
      <c r="D164" s="94"/>
      <c r="E164" s="51"/>
      <c r="F164" s="51"/>
      <c r="G164" s="51"/>
      <c r="H164" s="51"/>
      <c r="I164" s="51"/>
      <c r="J164" s="51"/>
      <c r="K164" s="51"/>
      <c r="L164" s="51"/>
    </row>
    <row r="165" spans="2:12" x14ac:dyDescent="0.25">
      <c r="B165" s="93"/>
      <c r="D165" s="94"/>
      <c r="E165" s="51"/>
      <c r="F165" s="51"/>
      <c r="G165" s="51"/>
      <c r="H165" s="51"/>
      <c r="I165" s="51"/>
      <c r="J165" s="51"/>
      <c r="K165" s="51"/>
      <c r="L165" s="51"/>
    </row>
    <row r="166" spans="2:12" x14ac:dyDescent="0.25">
      <c r="B166" s="93"/>
      <c r="D166" s="94"/>
      <c r="E166" s="51"/>
      <c r="F166" s="51"/>
      <c r="G166" s="51"/>
      <c r="H166" s="51"/>
      <c r="I166" s="51"/>
      <c r="J166" s="51"/>
      <c r="K166" s="51"/>
      <c r="L166" s="51"/>
    </row>
    <row r="167" spans="2:12" x14ac:dyDescent="0.25">
      <c r="B167" s="93"/>
      <c r="D167" s="94"/>
      <c r="E167" s="51"/>
      <c r="F167" s="51"/>
      <c r="G167" s="51"/>
      <c r="H167" s="51"/>
      <c r="I167" s="51"/>
      <c r="J167" s="51"/>
      <c r="K167" s="51"/>
      <c r="L167" s="51"/>
    </row>
    <row r="168" spans="2:12" x14ac:dyDescent="0.25">
      <c r="B168" s="93"/>
      <c r="D168" s="94"/>
      <c r="E168" s="51"/>
      <c r="F168" s="51"/>
      <c r="G168" s="51"/>
      <c r="H168" s="51"/>
      <c r="I168" s="51"/>
      <c r="J168" s="51"/>
      <c r="K168" s="51"/>
      <c r="L168" s="51"/>
    </row>
    <row r="169" spans="2:12" x14ac:dyDescent="0.25">
      <c r="B169" s="93"/>
      <c r="D169" s="94"/>
      <c r="E169" s="51"/>
      <c r="F169" s="51"/>
      <c r="G169" s="51"/>
      <c r="H169" s="51"/>
      <c r="I169" s="51"/>
      <c r="J169" s="51"/>
      <c r="K169" s="51"/>
      <c r="L169" s="51"/>
    </row>
    <row r="170" spans="2:12" x14ac:dyDescent="0.25">
      <c r="B170" s="93"/>
      <c r="D170" s="94"/>
      <c r="E170" s="51"/>
      <c r="F170" s="51"/>
      <c r="G170" s="51"/>
      <c r="H170" s="51"/>
      <c r="I170" s="51"/>
      <c r="J170" s="51"/>
      <c r="K170" s="51"/>
      <c r="L170" s="51"/>
    </row>
    <row r="171" spans="2:12" x14ac:dyDescent="0.25">
      <c r="B171" s="93"/>
      <c r="D171" s="94"/>
      <c r="E171" s="51"/>
      <c r="F171" s="51"/>
      <c r="G171" s="51"/>
      <c r="H171" s="51"/>
      <c r="I171" s="51"/>
      <c r="J171" s="51"/>
      <c r="K171" s="51"/>
      <c r="L171" s="51"/>
    </row>
    <row r="172" spans="2:12" x14ac:dyDescent="0.25">
      <c r="B172" s="93"/>
      <c r="D172" s="94"/>
      <c r="E172" s="51"/>
      <c r="F172" s="51"/>
      <c r="G172" s="51"/>
      <c r="H172" s="51"/>
      <c r="I172" s="51"/>
      <c r="J172" s="51"/>
      <c r="K172" s="51"/>
      <c r="L172" s="51"/>
    </row>
    <row r="173" spans="2:12" x14ac:dyDescent="0.25">
      <c r="B173" s="93"/>
      <c r="D173" s="94"/>
      <c r="E173" s="51"/>
      <c r="F173" s="51"/>
      <c r="G173" s="51"/>
      <c r="H173" s="51"/>
      <c r="I173" s="51"/>
      <c r="J173" s="51"/>
      <c r="K173" s="51"/>
      <c r="L173" s="51"/>
    </row>
    <row r="174" spans="2:12" x14ac:dyDescent="0.25">
      <c r="B174" s="93"/>
      <c r="D174" s="94"/>
      <c r="E174" s="51"/>
      <c r="F174" s="51"/>
      <c r="G174" s="51"/>
      <c r="H174" s="51"/>
      <c r="I174" s="51"/>
      <c r="J174" s="51"/>
      <c r="K174" s="51"/>
      <c r="L174" s="51"/>
    </row>
    <row r="175" spans="2:12" x14ac:dyDescent="0.25">
      <c r="B175" s="93"/>
      <c r="D175" s="94"/>
      <c r="E175" s="51"/>
      <c r="F175" s="51"/>
      <c r="G175" s="51"/>
      <c r="H175" s="51"/>
      <c r="I175" s="51"/>
      <c r="J175" s="51"/>
      <c r="K175" s="51"/>
      <c r="L175" s="51"/>
    </row>
    <row r="176" spans="2:12" x14ac:dyDescent="0.25">
      <c r="B176" s="93"/>
      <c r="D176" s="94"/>
      <c r="E176" s="51"/>
      <c r="F176" s="51"/>
      <c r="G176" s="51"/>
      <c r="H176" s="51"/>
      <c r="I176" s="51"/>
      <c r="J176" s="51"/>
      <c r="K176" s="51"/>
      <c r="L176" s="51"/>
    </row>
    <row r="177" spans="2:12" x14ac:dyDescent="0.25">
      <c r="B177" s="93"/>
      <c r="D177" s="94"/>
      <c r="E177" s="51"/>
      <c r="F177" s="51"/>
      <c r="G177" s="51"/>
      <c r="H177" s="51"/>
      <c r="I177" s="51"/>
      <c r="J177" s="51"/>
      <c r="K177" s="51"/>
      <c r="L177" s="51"/>
    </row>
    <row r="178" spans="2:12" x14ac:dyDescent="0.25">
      <c r="B178" s="93"/>
      <c r="D178" s="94"/>
      <c r="E178" s="51"/>
      <c r="F178" s="51"/>
      <c r="G178" s="51"/>
      <c r="H178" s="51"/>
      <c r="I178" s="51"/>
      <c r="J178" s="51"/>
      <c r="K178" s="51"/>
      <c r="L178" s="51"/>
    </row>
    <row r="179" spans="2:12" x14ac:dyDescent="0.25">
      <c r="B179" s="93"/>
      <c r="D179" s="94"/>
      <c r="E179" s="51"/>
      <c r="F179" s="51"/>
      <c r="G179" s="51"/>
      <c r="H179" s="51"/>
      <c r="I179" s="51"/>
      <c r="J179" s="51"/>
      <c r="K179" s="51"/>
      <c r="L179" s="51"/>
    </row>
    <row r="180" spans="2:12" x14ac:dyDescent="0.25">
      <c r="B180" s="93"/>
      <c r="D180" s="94"/>
      <c r="E180" s="51"/>
      <c r="F180" s="51"/>
      <c r="G180" s="51"/>
      <c r="H180" s="51"/>
      <c r="I180" s="51"/>
      <c r="J180" s="51"/>
      <c r="K180" s="51"/>
      <c r="L180" s="51"/>
    </row>
    <row r="181" spans="2:12" x14ac:dyDescent="0.25">
      <c r="B181" s="93"/>
      <c r="D181" s="94"/>
      <c r="E181" s="51"/>
      <c r="F181" s="51"/>
      <c r="G181" s="51"/>
      <c r="H181" s="51"/>
      <c r="I181" s="51"/>
      <c r="J181" s="51"/>
      <c r="K181" s="51"/>
      <c r="L181" s="51"/>
    </row>
    <row r="182" spans="2:12" x14ac:dyDescent="0.25">
      <c r="B182" s="93"/>
      <c r="D182" s="94"/>
      <c r="E182" s="51"/>
      <c r="F182" s="51"/>
      <c r="G182" s="51"/>
      <c r="H182" s="51"/>
      <c r="I182" s="51"/>
      <c r="J182" s="51"/>
      <c r="K182" s="51"/>
      <c r="L182" s="51"/>
    </row>
    <row r="183" spans="2:12" x14ac:dyDescent="0.25">
      <c r="B183" s="93"/>
      <c r="D183" s="94"/>
      <c r="E183" s="51"/>
      <c r="F183" s="51"/>
      <c r="G183" s="51"/>
      <c r="H183" s="51"/>
      <c r="I183" s="51"/>
      <c r="J183" s="51"/>
      <c r="K183" s="51"/>
      <c r="L183" s="51"/>
    </row>
    <row r="184" spans="2:12" x14ac:dyDescent="0.25">
      <c r="B184" s="93"/>
      <c r="D184" s="94"/>
      <c r="E184" s="51"/>
      <c r="F184" s="51"/>
      <c r="G184" s="51"/>
      <c r="H184" s="51"/>
      <c r="I184" s="51"/>
      <c r="J184" s="51"/>
      <c r="K184" s="51"/>
      <c r="L184" s="51"/>
    </row>
    <row r="185" spans="2:12" x14ac:dyDescent="0.25">
      <c r="B185" s="93"/>
      <c r="D185" s="94"/>
      <c r="E185" s="51"/>
      <c r="F185" s="51"/>
      <c r="G185" s="51"/>
      <c r="H185" s="51"/>
      <c r="I185" s="51"/>
      <c r="J185" s="51"/>
      <c r="K185" s="51"/>
      <c r="L185" s="51"/>
    </row>
    <row r="186" spans="2:12" x14ac:dyDescent="0.25">
      <c r="B186" s="93"/>
      <c r="D186" s="94"/>
      <c r="E186" s="51"/>
      <c r="F186" s="51"/>
      <c r="G186" s="51"/>
      <c r="H186" s="51"/>
      <c r="I186" s="51"/>
      <c r="J186" s="51"/>
      <c r="K186" s="51"/>
      <c r="L186" s="51"/>
    </row>
    <row r="187" spans="2:12" x14ac:dyDescent="0.25">
      <c r="B187" s="93"/>
      <c r="D187" s="94"/>
      <c r="E187" s="51"/>
      <c r="F187" s="51"/>
      <c r="G187" s="51"/>
      <c r="H187" s="51"/>
      <c r="I187" s="51"/>
      <c r="J187" s="51"/>
      <c r="K187" s="51"/>
      <c r="L187" s="51"/>
    </row>
    <row r="188" spans="2:12" x14ac:dyDescent="0.25">
      <c r="B188" s="93"/>
      <c r="D188" s="94"/>
      <c r="E188" s="51"/>
      <c r="F188" s="51"/>
      <c r="G188" s="51"/>
      <c r="H188" s="51"/>
      <c r="I188" s="51"/>
      <c r="J188" s="51"/>
      <c r="K188" s="51"/>
      <c r="L188" s="51"/>
    </row>
    <row r="189" spans="2:12" x14ac:dyDescent="0.25">
      <c r="B189" s="93"/>
      <c r="D189" s="94"/>
      <c r="E189" s="51"/>
      <c r="F189" s="51"/>
      <c r="G189" s="51"/>
      <c r="H189" s="51"/>
      <c r="I189" s="51"/>
      <c r="J189" s="51"/>
      <c r="K189" s="51"/>
      <c r="L189" s="51"/>
    </row>
    <row r="190" spans="2:12" x14ac:dyDescent="0.25">
      <c r="B190" s="93"/>
      <c r="D190" s="94"/>
      <c r="E190" s="51"/>
      <c r="F190" s="51"/>
      <c r="G190" s="51"/>
      <c r="H190" s="51"/>
      <c r="I190" s="51"/>
      <c r="J190" s="51"/>
      <c r="K190" s="51"/>
      <c r="L190" s="51"/>
    </row>
    <row r="191" spans="2:12" x14ac:dyDescent="0.25">
      <c r="B191" s="93"/>
      <c r="D191" s="94"/>
      <c r="E191" s="51"/>
      <c r="F191" s="51"/>
      <c r="G191" s="51"/>
      <c r="H191" s="51"/>
      <c r="I191" s="51"/>
      <c r="J191" s="51"/>
      <c r="K191" s="51"/>
      <c r="L191" s="51"/>
    </row>
    <row r="192" spans="2:12" x14ac:dyDescent="0.25">
      <c r="B192" s="93"/>
      <c r="D192" s="94"/>
      <c r="E192" s="51"/>
      <c r="F192" s="51"/>
      <c r="G192" s="51"/>
      <c r="H192" s="51"/>
      <c r="I192" s="51"/>
      <c r="J192" s="51"/>
      <c r="K192" s="51"/>
      <c r="L192" s="51"/>
    </row>
    <row r="193" spans="2:12" x14ac:dyDescent="0.25">
      <c r="B193" s="93"/>
      <c r="D193" s="94"/>
      <c r="E193" s="51"/>
      <c r="F193" s="51"/>
      <c r="G193" s="51"/>
      <c r="H193" s="51"/>
      <c r="I193" s="51"/>
      <c r="J193" s="51"/>
      <c r="K193" s="51"/>
      <c r="L193" s="51"/>
    </row>
    <row r="194" spans="2:12" x14ac:dyDescent="0.25">
      <c r="B194" s="93"/>
      <c r="D194" s="94"/>
      <c r="E194" s="51"/>
      <c r="F194" s="51"/>
      <c r="G194" s="51"/>
      <c r="H194" s="51"/>
      <c r="I194" s="51"/>
      <c r="J194" s="51"/>
      <c r="K194" s="51"/>
      <c r="L194" s="51"/>
    </row>
    <row r="195" spans="2:12" x14ac:dyDescent="0.25">
      <c r="B195" s="93"/>
      <c r="D195" s="94"/>
      <c r="E195" s="51"/>
      <c r="F195" s="51"/>
      <c r="G195" s="51"/>
      <c r="H195" s="51"/>
      <c r="I195" s="51"/>
      <c r="J195" s="51"/>
      <c r="K195" s="51"/>
      <c r="L195" s="51"/>
    </row>
    <row r="196" spans="2:12" x14ac:dyDescent="0.25">
      <c r="B196" s="93"/>
      <c r="D196" s="94"/>
      <c r="E196" s="51"/>
      <c r="F196" s="51"/>
      <c r="G196" s="51"/>
      <c r="H196" s="51"/>
      <c r="I196" s="51"/>
      <c r="J196" s="51"/>
      <c r="K196" s="51"/>
      <c r="L196" s="51"/>
    </row>
    <row r="197" spans="2:12" x14ac:dyDescent="0.25">
      <c r="B197" s="93"/>
      <c r="D197" s="94"/>
      <c r="E197" s="51"/>
      <c r="F197" s="51"/>
      <c r="G197" s="51"/>
      <c r="H197" s="51"/>
      <c r="I197" s="51"/>
      <c r="J197" s="51"/>
      <c r="K197" s="51"/>
      <c r="L197" s="51"/>
    </row>
    <row r="198" spans="2:12" x14ac:dyDescent="0.25">
      <c r="B198" s="93"/>
      <c r="D198" s="94"/>
      <c r="E198" s="51"/>
      <c r="F198" s="51"/>
      <c r="G198" s="51"/>
      <c r="H198" s="51"/>
      <c r="I198" s="51"/>
      <c r="J198" s="51"/>
      <c r="K198" s="51"/>
      <c r="L198" s="51"/>
    </row>
    <row r="199" spans="2:12" x14ac:dyDescent="0.25">
      <c r="B199" s="93"/>
      <c r="D199" s="94"/>
      <c r="E199" s="51"/>
      <c r="F199" s="51"/>
      <c r="G199" s="51"/>
      <c r="H199" s="51"/>
      <c r="I199" s="51"/>
      <c r="J199" s="51"/>
      <c r="K199" s="51"/>
      <c r="L199" s="51"/>
    </row>
    <row r="200" spans="2:12" x14ac:dyDescent="0.25">
      <c r="B200" s="93"/>
      <c r="D200" s="94"/>
      <c r="E200" s="51"/>
      <c r="F200" s="51"/>
      <c r="G200" s="51"/>
      <c r="H200" s="51"/>
      <c r="I200" s="51"/>
      <c r="J200" s="51"/>
      <c r="K200" s="51"/>
      <c r="L200" s="51"/>
    </row>
    <row r="201" spans="2:12" x14ac:dyDescent="0.25">
      <c r="B201" s="93"/>
      <c r="D201" s="94"/>
      <c r="E201" s="51"/>
      <c r="F201" s="51"/>
      <c r="G201" s="51"/>
      <c r="H201" s="51"/>
      <c r="I201" s="51"/>
      <c r="J201" s="51"/>
      <c r="K201" s="51"/>
      <c r="L201" s="51"/>
    </row>
    <row r="202" spans="2:12" x14ac:dyDescent="0.25">
      <c r="B202" s="93"/>
      <c r="D202" s="94"/>
      <c r="E202" s="51"/>
      <c r="F202" s="51"/>
      <c r="G202" s="51"/>
      <c r="H202" s="51"/>
      <c r="I202" s="51"/>
      <c r="J202" s="51"/>
      <c r="K202" s="51"/>
      <c r="L202" s="51"/>
    </row>
    <row r="203" spans="2:12" x14ac:dyDescent="0.25">
      <c r="B203" s="93"/>
      <c r="D203" s="94"/>
      <c r="E203" s="51"/>
      <c r="F203" s="51"/>
      <c r="G203" s="51"/>
      <c r="H203" s="51"/>
      <c r="I203" s="51"/>
      <c r="J203" s="51"/>
      <c r="K203" s="51"/>
      <c r="L203" s="51"/>
    </row>
    <row r="204" spans="2:12" x14ac:dyDescent="0.25">
      <c r="B204" s="93"/>
      <c r="D204" s="94"/>
      <c r="E204" s="51"/>
      <c r="F204" s="51"/>
      <c r="G204" s="51"/>
      <c r="H204" s="51"/>
      <c r="I204" s="51"/>
      <c r="J204" s="51"/>
      <c r="K204" s="51"/>
      <c r="L204" s="51"/>
    </row>
    <row r="205" spans="2:12" x14ac:dyDescent="0.25">
      <c r="B205" s="93"/>
      <c r="D205" s="94"/>
      <c r="E205" s="51"/>
      <c r="F205" s="51"/>
      <c r="G205" s="51"/>
      <c r="H205" s="51"/>
      <c r="I205" s="51"/>
      <c r="J205" s="51"/>
      <c r="K205" s="51"/>
      <c r="L205" s="51"/>
    </row>
    <row r="206" spans="2:12" x14ac:dyDescent="0.25">
      <c r="B206" s="93"/>
      <c r="D206" s="94"/>
      <c r="E206" s="51"/>
      <c r="F206" s="51"/>
      <c r="G206" s="51"/>
      <c r="H206" s="51"/>
      <c r="I206" s="51"/>
      <c r="J206" s="51"/>
      <c r="K206" s="51"/>
      <c r="L206" s="51"/>
    </row>
    <row r="207" spans="2:12" x14ac:dyDescent="0.25">
      <c r="B207" s="93"/>
      <c r="D207" s="94"/>
      <c r="E207" s="51"/>
      <c r="F207" s="51"/>
      <c r="G207" s="51"/>
      <c r="H207" s="51"/>
      <c r="I207" s="51"/>
      <c r="J207" s="51"/>
      <c r="K207" s="51"/>
      <c r="L207" s="51"/>
    </row>
    <row r="208" spans="2:12" x14ac:dyDescent="0.25">
      <c r="B208" s="93"/>
      <c r="D208" s="94"/>
      <c r="E208" s="51"/>
      <c r="F208" s="51"/>
      <c r="G208" s="51"/>
      <c r="H208" s="51"/>
      <c r="I208" s="51"/>
      <c r="J208" s="51"/>
      <c r="K208" s="51"/>
      <c r="L208" s="51"/>
    </row>
    <row r="209" spans="2:12" x14ac:dyDescent="0.25">
      <c r="B209" s="93"/>
      <c r="D209" s="94"/>
      <c r="E209" s="51"/>
      <c r="F209" s="51"/>
      <c r="G209" s="51"/>
      <c r="H209" s="51"/>
      <c r="I209" s="51"/>
      <c r="J209" s="51"/>
      <c r="K209" s="51"/>
      <c r="L209" s="51"/>
    </row>
    <row r="210" spans="2:12" x14ac:dyDescent="0.25">
      <c r="B210" s="93"/>
      <c r="D210" s="94"/>
      <c r="E210" s="51"/>
      <c r="F210" s="51"/>
      <c r="G210" s="51"/>
      <c r="H210" s="51"/>
      <c r="I210" s="51"/>
      <c r="J210" s="51"/>
      <c r="K210" s="51"/>
      <c r="L210" s="51"/>
    </row>
    <row r="211" spans="2:12" x14ac:dyDescent="0.25">
      <c r="B211" s="93"/>
      <c r="D211" s="94"/>
      <c r="E211" s="51"/>
      <c r="F211" s="51"/>
      <c r="G211" s="51"/>
      <c r="H211" s="51"/>
      <c r="I211" s="51"/>
      <c r="J211" s="51"/>
      <c r="K211" s="51"/>
      <c r="L211" s="51"/>
    </row>
    <row r="212" spans="2:12" x14ac:dyDescent="0.25">
      <c r="B212" s="93"/>
      <c r="D212" s="94"/>
      <c r="E212" s="51"/>
      <c r="F212" s="51"/>
      <c r="G212" s="51"/>
      <c r="H212" s="51"/>
      <c r="I212" s="51"/>
      <c r="J212" s="51"/>
      <c r="K212" s="51"/>
      <c r="L212" s="51"/>
    </row>
    <row r="213" spans="2:12" x14ac:dyDescent="0.25">
      <c r="B213" s="93"/>
      <c r="D213" s="94"/>
      <c r="E213" s="51"/>
      <c r="F213" s="51"/>
      <c r="G213" s="51"/>
      <c r="H213" s="51"/>
      <c r="I213" s="51"/>
      <c r="J213" s="51"/>
      <c r="K213" s="51"/>
      <c r="L213" s="51"/>
    </row>
    <row r="214" spans="2:12" x14ac:dyDescent="0.25">
      <c r="B214" s="93"/>
      <c r="D214" s="94"/>
      <c r="E214" s="51"/>
      <c r="F214" s="51"/>
      <c r="G214" s="51"/>
      <c r="H214" s="51"/>
      <c r="I214" s="51"/>
      <c r="J214" s="51"/>
      <c r="K214" s="51"/>
      <c r="L214" s="51"/>
    </row>
    <row r="215" spans="2:12" x14ac:dyDescent="0.25">
      <c r="B215" s="93"/>
      <c r="D215" s="94"/>
      <c r="E215" s="51"/>
      <c r="F215" s="51"/>
      <c r="G215" s="51"/>
      <c r="H215" s="51"/>
      <c r="I215" s="51"/>
      <c r="J215" s="51"/>
      <c r="K215" s="51"/>
      <c r="L215" s="51"/>
    </row>
    <row r="216" spans="2:12" x14ac:dyDescent="0.25">
      <c r="B216" s="93"/>
      <c r="D216" s="94"/>
      <c r="E216" s="51"/>
      <c r="F216" s="51"/>
      <c r="G216" s="51"/>
      <c r="H216" s="51"/>
      <c r="I216" s="51"/>
      <c r="J216" s="51"/>
      <c r="K216" s="51"/>
      <c r="L216" s="51"/>
    </row>
    <row r="217" spans="2:12" x14ac:dyDescent="0.25">
      <c r="B217" s="93"/>
      <c r="D217" s="94"/>
      <c r="E217" s="51"/>
      <c r="F217" s="51"/>
      <c r="G217" s="51"/>
      <c r="H217" s="51"/>
      <c r="I217" s="51"/>
      <c r="J217" s="51"/>
      <c r="K217" s="51"/>
      <c r="L217" s="51"/>
    </row>
    <row r="218" spans="2:12" x14ac:dyDescent="0.25">
      <c r="B218" s="93"/>
      <c r="D218" s="94"/>
      <c r="E218" s="51"/>
      <c r="F218" s="51"/>
      <c r="G218" s="51"/>
      <c r="H218" s="51"/>
      <c r="I218" s="51"/>
      <c r="J218" s="51"/>
      <c r="K218" s="51"/>
      <c r="L218" s="51"/>
    </row>
    <row r="219" spans="2:12" x14ac:dyDescent="0.25">
      <c r="B219" s="93"/>
      <c r="D219" s="94"/>
      <c r="E219" s="51"/>
      <c r="F219" s="51"/>
      <c r="G219" s="51"/>
      <c r="H219" s="51"/>
      <c r="I219" s="51"/>
      <c r="J219" s="51"/>
      <c r="K219" s="51"/>
      <c r="L219" s="51"/>
    </row>
    <row r="220" spans="2:12" x14ac:dyDescent="0.25">
      <c r="B220" s="93"/>
      <c r="D220" s="94"/>
      <c r="E220" s="51"/>
      <c r="F220" s="51"/>
      <c r="G220" s="51"/>
      <c r="H220" s="51"/>
      <c r="I220" s="51"/>
      <c r="J220" s="51"/>
      <c r="K220" s="51"/>
      <c r="L220" s="51"/>
    </row>
    <row r="221" spans="2:12" x14ac:dyDescent="0.25">
      <c r="B221" s="93"/>
      <c r="D221" s="94"/>
      <c r="E221" s="51"/>
      <c r="F221" s="51"/>
      <c r="G221" s="51"/>
      <c r="H221" s="51"/>
      <c r="I221" s="51"/>
      <c r="J221" s="51"/>
      <c r="K221" s="51"/>
      <c r="L221" s="51"/>
    </row>
    <row r="222" spans="2:12" x14ac:dyDescent="0.25">
      <c r="B222" s="93"/>
      <c r="D222" s="94"/>
      <c r="E222" s="51"/>
      <c r="F222" s="51"/>
      <c r="G222" s="51"/>
      <c r="H222" s="51"/>
      <c r="I222" s="51"/>
      <c r="J222" s="51"/>
      <c r="K222" s="51"/>
      <c r="L222" s="51"/>
    </row>
    <row r="223" spans="2:12" x14ac:dyDescent="0.25">
      <c r="B223" s="93"/>
      <c r="D223" s="94"/>
      <c r="E223" s="51"/>
      <c r="F223" s="51"/>
      <c r="G223" s="51"/>
      <c r="H223" s="51"/>
      <c r="I223" s="51"/>
      <c r="J223" s="51"/>
      <c r="K223" s="51"/>
      <c r="L223" s="51"/>
    </row>
    <row r="224" spans="2:12" x14ac:dyDescent="0.25">
      <c r="B224" s="93"/>
      <c r="D224" s="94"/>
      <c r="E224" s="51"/>
      <c r="F224" s="51"/>
      <c r="G224" s="51"/>
      <c r="H224" s="51"/>
      <c r="I224" s="51"/>
      <c r="J224" s="51"/>
      <c r="K224" s="51"/>
      <c r="L224" s="51"/>
    </row>
    <row r="225" spans="2:12" x14ac:dyDescent="0.25">
      <c r="B225" s="93"/>
      <c r="D225" s="94"/>
      <c r="E225" s="51"/>
      <c r="F225" s="51"/>
      <c r="G225" s="51"/>
      <c r="H225" s="51"/>
      <c r="I225" s="51"/>
      <c r="J225" s="51"/>
      <c r="K225" s="51"/>
      <c r="L225" s="51"/>
    </row>
    <row r="226" spans="2:12" x14ac:dyDescent="0.25">
      <c r="B226" s="93"/>
      <c r="D226" s="94"/>
      <c r="E226" s="51"/>
      <c r="F226" s="51"/>
      <c r="G226" s="51"/>
      <c r="H226" s="51"/>
      <c r="I226" s="51"/>
      <c r="J226" s="51"/>
      <c r="K226" s="51"/>
      <c r="L226" s="51"/>
    </row>
    <row r="227" spans="2:12" x14ac:dyDescent="0.25">
      <c r="B227" s="93"/>
      <c r="D227" s="94"/>
      <c r="E227" s="51"/>
      <c r="F227" s="51"/>
      <c r="G227" s="51"/>
      <c r="H227" s="51"/>
      <c r="I227" s="51"/>
      <c r="J227" s="51"/>
      <c r="K227" s="51"/>
      <c r="L227" s="51"/>
    </row>
    <row r="228" spans="2:12" x14ac:dyDescent="0.25">
      <c r="B228" s="93"/>
      <c r="D228" s="94"/>
      <c r="E228" s="51"/>
      <c r="F228" s="51"/>
      <c r="G228" s="51"/>
      <c r="H228" s="51"/>
      <c r="I228" s="51"/>
      <c r="J228" s="51"/>
      <c r="K228" s="51"/>
      <c r="L228" s="51"/>
    </row>
    <row r="229" spans="2:12" x14ac:dyDescent="0.25">
      <c r="B229" s="93"/>
      <c r="D229" s="94"/>
      <c r="E229" s="51"/>
      <c r="F229" s="51"/>
      <c r="G229" s="51"/>
      <c r="H229" s="51"/>
      <c r="I229" s="51"/>
      <c r="J229" s="51"/>
      <c r="K229" s="51"/>
      <c r="L229" s="51"/>
    </row>
    <row r="230" spans="2:12" x14ac:dyDescent="0.25">
      <c r="B230" s="93"/>
      <c r="D230" s="94"/>
      <c r="E230" s="51"/>
      <c r="F230" s="51"/>
      <c r="G230" s="51"/>
      <c r="H230" s="51"/>
      <c r="I230" s="51"/>
      <c r="J230" s="51"/>
      <c r="K230" s="51"/>
      <c r="L230" s="51"/>
    </row>
    <row r="231" spans="2:12" x14ac:dyDescent="0.25">
      <c r="B231" s="93"/>
      <c r="D231" s="94"/>
      <c r="E231" s="51"/>
      <c r="F231" s="51"/>
      <c r="G231" s="51"/>
      <c r="H231" s="51"/>
      <c r="I231" s="51"/>
      <c r="J231" s="51"/>
      <c r="K231" s="51"/>
      <c r="L231" s="51"/>
    </row>
    <row r="232" spans="2:12" x14ac:dyDescent="0.25">
      <c r="B232" s="93"/>
      <c r="D232" s="94"/>
      <c r="E232" s="51"/>
      <c r="F232" s="51"/>
      <c r="G232" s="51"/>
      <c r="H232" s="51"/>
      <c r="I232" s="51"/>
      <c r="J232" s="51"/>
      <c r="K232" s="51"/>
      <c r="L232" s="51"/>
    </row>
    <row r="233" spans="2:12" x14ac:dyDescent="0.25">
      <c r="B233" s="93"/>
      <c r="D233" s="94"/>
      <c r="E233" s="51"/>
      <c r="F233" s="51"/>
      <c r="G233" s="51"/>
      <c r="H233" s="51"/>
      <c r="I233" s="51"/>
      <c r="J233" s="51"/>
      <c r="K233" s="51"/>
      <c r="L233" s="51"/>
    </row>
    <row r="234" spans="2:12" x14ac:dyDescent="0.25">
      <c r="B234" s="93"/>
      <c r="D234" s="94"/>
      <c r="E234" s="51"/>
      <c r="F234" s="51"/>
      <c r="G234" s="51"/>
      <c r="H234" s="51"/>
      <c r="I234" s="51"/>
      <c r="J234" s="51"/>
      <c r="K234" s="51"/>
      <c r="L234" s="51"/>
    </row>
    <row r="235" spans="2:12" x14ac:dyDescent="0.25">
      <c r="B235" s="93"/>
      <c r="D235" s="94"/>
      <c r="E235" s="51"/>
      <c r="F235" s="51"/>
      <c r="G235" s="51"/>
      <c r="H235" s="51"/>
      <c r="I235" s="51"/>
      <c r="J235" s="51"/>
      <c r="K235" s="51"/>
      <c r="L235" s="51"/>
    </row>
    <row r="236" spans="2:12" x14ac:dyDescent="0.25">
      <c r="B236" s="93"/>
      <c r="D236" s="94"/>
      <c r="E236" s="51"/>
      <c r="F236" s="51"/>
      <c r="G236" s="51"/>
      <c r="H236" s="51"/>
      <c r="I236" s="51"/>
      <c r="J236" s="51"/>
      <c r="K236" s="51"/>
      <c r="L236" s="51"/>
    </row>
    <row r="237" spans="2:12" x14ac:dyDescent="0.25">
      <c r="B237" s="93"/>
      <c r="D237" s="94"/>
      <c r="E237" s="51"/>
      <c r="F237" s="51"/>
      <c r="G237" s="51"/>
      <c r="H237" s="51"/>
      <c r="I237" s="51"/>
      <c r="J237" s="51"/>
      <c r="K237" s="51"/>
      <c r="L237" s="51"/>
    </row>
    <row r="238" spans="2:12" x14ac:dyDescent="0.25">
      <c r="B238" s="93"/>
      <c r="D238" s="94"/>
      <c r="E238" s="51"/>
      <c r="F238" s="51"/>
      <c r="G238" s="51"/>
      <c r="H238" s="51"/>
      <c r="I238" s="51"/>
      <c r="J238" s="51"/>
      <c r="K238" s="51"/>
      <c r="L238" s="51"/>
    </row>
    <row r="239" spans="2:12" x14ac:dyDescent="0.25">
      <c r="B239" s="93"/>
      <c r="D239" s="94"/>
      <c r="E239" s="51"/>
      <c r="F239" s="51"/>
      <c r="G239" s="51"/>
      <c r="H239" s="51"/>
      <c r="I239" s="51"/>
      <c r="J239" s="51"/>
      <c r="K239" s="51"/>
      <c r="L239" s="51"/>
    </row>
    <row r="240" spans="2:12" x14ac:dyDescent="0.25">
      <c r="B240" s="93"/>
      <c r="D240" s="94"/>
      <c r="E240" s="51"/>
      <c r="F240" s="51"/>
      <c r="G240" s="51"/>
      <c r="H240" s="51"/>
      <c r="I240" s="51"/>
      <c r="J240" s="51"/>
      <c r="K240" s="51"/>
      <c r="L240" s="51"/>
    </row>
    <row r="241" spans="2:12" x14ac:dyDescent="0.25">
      <c r="B241" s="93"/>
      <c r="D241" s="94"/>
      <c r="E241" s="51"/>
      <c r="F241" s="51"/>
      <c r="G241" s="51"/>
      <c r="H241" s="51"/>
      <c r="I241" s="51"/>
      <c r="J241" s="51"/>
      <c r="K241" s="51"/>
      <c r="L241" s="51"/>
    </row>
    <row r="242" spans="2:12" x14ac:dyDescent="0.25">
      <c r="B242" s="93"/>
      <c r="D242" s="94"/>
      <c r="E242" s="51"/>
      <c r="F242" s="51"/>
      <c r="G242" s="51"/>
      <c r="H242" s="51"/>
      <c r="I242" s="51"/>
      <c r="J242" s="51"/>
      <c r="K242" s="51"/>
      <c r="L242" s="51"/>
    </row>
    <row r="243" spans="2:12" x14ac:dyDescent="0.25">
      <c r="B243" s="93"/>
      <c r="D243" s="94"/>
      <c r="E243" s="51"/>
      <c r="F243" s="51"/>
      <c r="G243" s="51"/>
      <c r="H243" s="51"/>
      <c r="I243" s="51"/>
      <c r="J243" s="51"/>
      <c r="K243" s="51"/>
      <c r="L243" s="51"/>
    </row>
    <row r="244" spans="2:12" x14ac:dyDescent="0.25">
      <c r="B244" s="93"/>
      <c r="D244" s="94"/>
      <c r="E244" s="51"/>
      <c r="F244" s="51"/>
      <c r="G244" s="51"/>
      <c r="H244" s="51"/>
      <c r="I244" s="51"/>
      <c r="J244" s="51"/>
      <c r="K244" s="51"/>
      <c r="L244" s="51"/>
    </row>
    <row r="245" spans="2:12" x14ac:dyDescent="0.25">
      <c r="B245" s="93"/>
      <c r="D245" s="94"/>
      <c r="E245" s="51"/>
      <c r="F245" s="51"/>
      <c r="G245" s="51"/>
      <c r="H245" s="51"/>
      <c r="I245" s="51"/>
      <c r="J245" s="51"/>
      <c r="K245" s="51"/>
      <c r="L245" s="51"/>
    </row>
    <row r="246" spans="2:12" x14ac:dyDescent="0.25">
      <c r="B246" s="93"/>
      <c r="D246" s="94"/>
      <c r="E246" s="51"/>
      <c r="F246" s="51"/>
      <c r="G246" s="51"/>
      <c r="H246" s="51"/>
      <c r="I246" s="51"/>
      <c r="J246" s="51"/>
      <c r="K246" s="51"/>
      <c r="L246" s="51"/>
    </row>
    <row r="247" spans="2:12" x14ac:dyDescent="0.25">
      <c r="B247" s="93"/>
      <c r="D247" s="94"/>
      <c r="E247" s="51"/>
      <c r="F247" s="51"/>
      <c r="G247" s="51"/>
      <c r="H247" s="51"/>
      <c r="I247" s="51"/>
      <c r="J247" s="51"/>
      <c r="K247" s="51"/>
      <c r="L247" s="51"/>
    </row>
    <row r="248" spans="2:12" x14ac:dyDescent="0.25">
      <c r="B248" s="93"/>
      <c r="D248" s="94"/>
      <c r="E248" s="51"/>
      <c r="F248" s="51"/>
      <c r="G248" s="51"/>
      <c r="H248" s="51"/>
      <c r="I248" s="51"/>
      <c r="J248" s="51"/>
      <c r="K248" s="51"/>
      <c r="L248" s="51"/>
    </row>
    <row r="249" spans="2:12" x14ac:dyDescent="0.25">
      <c r="B249" s="93"/>
      <c r="D249" s="94"/>
      <c r="E249" s="51"/>
      <c r="F249" s="51"/>
      <c r="G249" s="51"/>
      <c r="H249" s="51"/>
      <c r="I249" s="51"/>
      <c r="J249" s="51"/>
      <c r="K249" s="51"/>
      <c r="L249" s="51"/>
    </row>
    <row r="250" spans="2:12" x14ac:dyDescent="0.25">
      <c r="B250" s="93"/>
      <c r="D250" s="94"/>
      <c r="E250" s="51"/>
      <c r="F250" s="51"/>
      <c r="G250" s="51"/>
      <c r="H250" s="51"/>
      <c r="I250" s="51"/>
      <c r="J250" s="51"/>
      <c r="K250" s="51"/>
      <c r="L250" s="51"/>
    </row>
    <row r="251" spans="2:12" x14ac:dyDescent="0.25">
      <c r="B251" s="93"/>
      <c r="D251" s="94"/>
      <c r="E251" s="51"/>
      <c r="F251" s="51"/>
      <c r="G251" s="51"/>
      <c r="H251" s="51"/>
      <c r="I251" s="51"/>
      <c r="J251" s="51"/>
      <c r="K251" s="51"/>
      <c r="L251" s="51"/>
    </row>
    <row r="252" spans="2:12" x14ac:dyDescent="0.25">
      <c r="B252" s="93"/>
      <c r="D252" s="94"/>
      <c r="E252" s="51"/>
      <c r="F252" s="51"/>
      <c r="G252" s="51"/>
      <c r="H252" s="51"/>
      <c r="I252" s="51"/>
      <c r="J252" s="51"/>
      <c r="K252" s="51"/>
      <c r="L252" s="51"/>
    </row>
    <row r="253" spans="2:12" x14ac:dyDescent="0.25">
      <c r="B253" s="93"/>
      <c r="D253" s="94"/>
      <c r="E253" s="51"/>
      <c r="F253" s="51"/>
      <c r="G253" s="51"/>
      <c r="H253" s="51"/>
      <c r="I253" s="51"/>
      <c r="J253" s="51"/>
      <c r="K253" s="51"/>
      <c r="L253" s="51"/>
    </row>
    <row r="254" spans="2:12" x14ac:dyDescent="0.25">
      <c r="B254" s="93"/>
      <c r="D254" s="94"/>
      <c r="E254" s="51"/>
      <c r="F254" s="51"/>
      <c r="G254" s="51"/>
      <c r="H254" s="51"/>
      <c r="I254" s="51"/>
      <c r="J254" s="51"/>
      <c r="K254" s="51"/>
      <c r="L254" s="51"/>
    </row>
    <row r="255" spans="2:12" x14ac:dyDescent="0.25">
      <c r="B255" s="93"/>
      <c r="D255" s="94"/>
      <c r="E255" s="51"/>
      <c r="F255" s="51"/>
      <c r="G255" s="51"/>
      <c r="H255" s="51"/>
      <c r="I255" s="51"/>
      <c r="J255" s="51"/>
      <c r="K255" s="51"/>
      <c r="L255" s="51"/>
    </row>
    <row r="256" spans="2:12" x14ac:dyDescent="0.25">
      <c r="B256" s="93"/>
      <c r="D256" s="94"/>
      <c r="E256" s="51"/>
      <c r="F256" s="51"/>
      <c r="G256" s="51"/>
      <c r="H256" s="51"/>
      <c r="I256" s="51"/>
      <c r="J256" s="51"/>
      <c r="K256" s="51"/>
      <c r="L256" s="51"/>
    </row>
    <row r="257" spans="2:12" x14ac:dyDescent="0.25">
      <c r="B257" s="93"/>
      <c r="D257" s="94"/>
      <c r="E257" s="51"/>
      <c r="F257" s="51"/>
      <c r="G257" s="51"/>
      <c r="H257" s="51"/>
      <c r="I257" s="51"/>
      <c r="J257" s="51"/>
      <c r="K257" s="51"/>
      <c r="L257" s="51"/>
    </row>
    <row r="258" spans="2:12" x14ac:dyDescent="0.25">
      <c r="B258" s="93"/>
      <c r="D258" s="94"/>
      <c r="E258" s="51"/>
      <c r="F258" s="51"/>
      <c r="G258" s="51"/>
      <c r="H258" s="51"/>
      <c r="I258" s="51"/>
      <c r="J258" s="51"/>
      <c r="K258" s="51"/>
      <c r="L258" s="51"/>
    </row>
    <row r="259" spans="2:12" x14ac:dyDescent="0.25">
      <c r="B259" s="93"/>
      <c r="D259" s="94"/>
      <c r="E259" s="51"/>
      <c r="F259" s="51"/>
      <c r="G259" s="51"/>
      <c r="H259" s="51"/>
      <c r="I259" s="51"/>
      <c r="J259" s="51"/>
      <c r="K259" s="51"/>
      <c r="L259" s="51"/>
    </row>
    <row r="260" spans="2:12" x14ac:dyDescent="0.25">
      <c r="B260" s="93"/>
      <c r="D260" s="94"/>
      <c r="E260" s="51"/>
      <c r="F260" s="51"/>
      <c r="G260" s="51"/>
      <c r="H260" s="51"/>
      <c r="I260" s="51"/>
      <c r="J260" s="51"/>
      <c r="K260" s="51"/>
      <c r="L260" s="51"/>
    </row>
    <row r="261" spans="2:12" x14ac:dyDescent="0.25">
      <c r="B261" s="93"/>
      <c r="D261" s="94"/>
      <c r="E261" s="51"/>
      <c r="F261" s="51"/>
      <c r="G261" s="51"/>
      <c r="H261" s="51"/>
      <c r="I261" s="51"/>
      <c r="J261" s="51"/>
      <c r="K261" s="51"/>
      <c r="L261" s="51"/>
    </row>
    <row r="262" spans="2:12" x14ac:dyDescent="0.25">
      <c r="B262" s="93"/>
      <c r="D262" s="94"/>
      <c r="E262" s="51"/>
      <c r="F262" s="51"/>
      <c r="G262" s="51"/>
      <c r="H262" s="51"/>
      <c r="I262" s="51"/>
      <c r="J262" s="51"/>
      <c r="K262" s="51"/>
      <c r="L262" s="51"/>
    </row>
    <row r="263" spans="2:12" x14ac:dyDescent="0.25">
      <c r="B263" s="93"/>
      <c r="D263" s="94"/>
      <c r="E263" s="51"/>
      <c r="F263" s="51"/>
      <c r="G263" s="51"/>
      <c r="H263" s="51"/>
      <c r="I263" s="51"/>
      <c r="J263" s="51"/>
      <c r="K263" s="51"/>
      <c r="L263" s="51"/>
    </row>
    <row r="264" spans="2:12" x14ac:dyDescent="0.25">
      <c r="B264" s="93"/>
      <c r="D264" s="94"/>
      <c r="E264" s="51"/>
      <c r="F264" s="51"/>
      <c r="G264" s="51"/>
      <c r="H264" s="51"/>
      <c r="I264" s="51"/>
      <c r="J264" s="51"/>
      <c r="K264" s="51"/>
      <c r="L264" s="51"/>
    </row>
    <row r="265" spans="2:12" x14ac:dyDescent="0.25">
      <c r="B265" s="93"/>
      <c r="D265" s="94"/>
      <c r="E265" s="51"/>
      <c r="F265" s="51"/>
      <c r="G265" s="51"/>
      <c r="H265" s="51"/>
      <c r="I265" s="51"/>
      <c r="J265" s="51"/>
      <c r="K265" s="51"/>
      <c r="L265" s="51"/>
    </row>
    <row r="266" spans="2:12" x14ac:dyDescent="0.25">
      <c r="B266" s="93"/>
      <c r="D266" s="94"/>
      <c r="E266" s="51"/>
      <c r="F266" s="51"/>
      <c r="G266" s="51"/>
      <c r="H266" s="51"/>
      <c r="I266" s="51"/>
      <c r="J266" s="51"/>
      <c r="K266" s="51"/>
      <c r="L266" s="51"/>
    </row>
    <row r="267" spans="2:12" x14ac:dyDescent="0.25">
      <c r="B267" s="93"/>
      <c r="D267" s="94"/>
      <c r="E267" s="51"/>
      <c r="F267" s="51"/>
      <c r="G267" s="51"/>
      <c r="H267" s="51"/>
      <c r="I267" s="51"/>
      <c r="J267" s="51"/>
      <c r="K267" s="51"/>
      <c r="L267" s="51"/>
    </row>
    <row r="268" spans="2:12" x14ac:dyDescent="0.25">
      <c r="B268" s="93"/>
      <c r="D268" s="94"/>
      <c r="E268" s="51"/>
      <c r="F268" s="51"/>
      <c r="G268" s="51"/>
      <c r="H268" s="51"/>
      <c r="I268" s="51"/>
      <c r="J268" s="51"/>
      <c r="K268" s="51"/>
      <c r="L268" s="51"/>
    </row>
    <row r="269" spans="2:12" x14ac:dyDescent="0.25">
      <c r="B269" s="93"/>
      <c r="D269" s="94"/>
      <c r="E269" s="51"/>
      <c r="F269" s="51"/>
      <c r="G269" s="51"/>
      <c r="H269" s="51"/>
      <c r="I269" s="51"/>
      <c r="J269" s="51"/>
      <c r="K269" s="51"/>
      <c r="L269" s="51"/>
    </row>
    <row r="270" spans="2:12" x14ac:dyDescent="0.25">
      <c r="B270" s="93"/>
      <c r="D270" s="94"/>
      <c r="E270" s="51"/>
      <c r="F270" s="51"/>
      <c r="G270" s="51"/>
      <c r="H270" s="51"/>
      <c r="I270" s="51"/>
      <c r="J270" s="51"/>
      <c r="K270" s="51"/>
      <c r="L270" s="51"/>
    </row>
    <row r="271" spans="2:12" x14ac:dyDescent="0.25">
      <c r="B271" s="93"/>
      <c r="D271" s="94"/>
      <c r="E271" s="51"/>
      <c r="F271" s="51"/>
      <c r="G271" s="51"/>
      <c r="H271" s="51"/>
      <c r="I271" s="51"/>
      <c r="J271" s="51"/>
      <c r="K271" s="51"/>
      <c r="L271" s="51"/>
    </row>
    <row r="272" spans="2:12" x14ac:dyDescent="0.25">
      <c r="B272" s="93"/>
      <c r="D272" s="94"/>
      <c r="E272" s="51"/>
      <c r="F272" s="51"/>
      <c r="G272" s="51"/>
      <c r="H272" s="51"/>
      <c r="I272" s="51"/>
      <c r="J272" s="51"/>
      <c r="K272" s="51"/>
      <c r="L272" s="51"/>
    </row>
    <row r="273" spans="2:12" x14ac:dyDescent="0.25">
      <c r="B273" s="93"/>
      <c r="D273" s="94"/>
      <c r="E273" s="51"/>
      <c r="F273" s="51"/>
      <c r="G273" s="51"/>
      <c r="H273" s="51"/>
      <c r="I273" s="51"/>
      <c r="J273" s="51"/>
      <c r="K273" s="51"/>
      <c r="L273" s="51"/>
    </row>
    <row r="274" spans="2:12" x14ac:dyDescent="0.25">
      <c r="B274" s="93"/>
      <c r="D274" s="94"/>
      <c r="E274" s="51"/>
      <c r="F274" s="51"/>
      <c r="G274" s="51"/>
      <c r="H274" s="51"/>
      <c r="I274" s="51"/>
      <c r="J274" s="51"/>
      <c r="K274" s="51"/>
      <c r="L274" s="51"/>
    </row>
    <row r="275" spans="2:12" x14ac:dyDescent="0.25">
      <c r="B275" s="93"/>
      <c r="D275" s="94"/>
      <c r="E275" s="51"/>
      <c r="F275" s="51"/>
      <c r="G275" s="51"/>
      <c r="H275" s="51"/>
      <c r="I275" s="51"/>
      <c r="J275" s="51"/>
      <c r="K275" s="51"/>
      <c r="L275" s="51"/>
    </row>
    <row r="276" spans="2:12" x14ac:dyDescent="0.25">
      <c r="B276" s="93"/>
      <c r="D276" s="94"/>
      <c r="E276" s="51"/>
      <c r="F276" s="51"/>
      <c r="G276" s="51"/>
      <c r="H276" s="51"/>
      <c r="I276" s="51"/>
      <c r="J276" s="51"/>
      <c r="K276" s="51"/>
      <c r="L276" s="51"/>
    </row>
    <row r="277" spans="2:12" x14ac:dyDescent="0.25">
      <c r="B277" s="93"/>
      <c r="D277" s="94"/>
      <c r="E277" s="51"/>
      <c r="F277" s="51"/>
      <c r="G277" s="51"/>
      <c r="H277" s="51"/>
      <c r="I277" s="51"/>
      <c r="J277" s="51"/>
      <c r="K277" s="51"/>
      <c r="L277" s="51"/>
    </row>
    <row r="278" spans="2:12" x14ac:dyDescent="0.25">
      <c r="B278" s="93"/>
      <c r="D278" s="94"/>
      <c r="E278" s="51"/>
      <c r="F278" s="51"/>
      <c r="G278" s="51"/>
      <c r="H278" s="51"/>
      <c r="I278" s="51"/>
      <c r="J278" s="51"/>
      <c r="K278" s="51"/>
      <c r="L278" s="51"/>
    </row>
    <row r="279" spans="2:12" x14ac:dyDescent="0.25">
      <c r="B279" s="93"/>
      <c r="D279" s="94"/>
      <c r="E279" s="51"/>
      <c r="F279" s="51"/>
      <c r="G279" s="51"/>
      <c r="H279" s="51"/>
      <c r="I279" s="51"/>
      <c r="J279" s="51"/>
      <c r="K279" s="51"/>
      <c r="L279" s="51"/>
    </row>
    <row r="280" spans="2:12" x14ac:dyDescent="0.25">
      <c r="B280" s="93"/>
      <c r="D280" s="94"/>
      <c r="E280" s="51"/>
      <c r="F280" s="51"/>
      <c r="G280" s="51"/>
      <c r="H280" s="51"/>
      <c r="I280" s="51"/>
      <c r="J280" s="51"/>
      <c r="K280" s="51"/>
      <c r="L280" s="51"/>
    </row>
    <row r="281" spans="2:12" x14ac:dyDescent="0.25">
      <c r="B281" s="93"/>
      <c r="D281" s="94"/>
      <c r="E281" s="51"/>
      <c r="F281" s="51"/>
      <c r="G281" s="51"/>
      <c r="H281" s="51"/>
      <c r="I281" s="51"/>
      <c r="J281" s="51"/>
      <c r="K281" s="51"/>
      <c r="L281" s="51"/>
    </row>
    <row r="282" spans="2:12" x14ac:dyDescent="0.25">
      <c r="B282" s="93"/>
      <c r="D282" s="94"/>
      <c r="E282" s="51"/>
      <c r="F282" s="51"/>
      <c r="G282" s="51"/>
      <c r="H282" s="51"/>
      <c r="I282" s="51"/>
      <c r="J282" s="51"/>
      <c r="K282" s="51"/>
      <c r="L282" s="51"/>
    </row>
    <row r="283" spans="2:12" x14ac:dyDescent="0.25">
      <c r="B283" s="93"/>
      <c r="D283" s="94"/>
      <c r="E283" s="51"/>
      <c r="F283" s="51"/>
      <c r="G283" s="51"/>
      <c r="H283" s="51"/>
      <c r="I283" s="51"/>
      <c r="J283" s="51"/>
      <c r="K283" s="51"/>
      <c r="L283" s="51"/>
    </row>
    <row r="284" spans="2:12" x14ac:dyDescent="0.25">
      <c r="B284" s="93"/>
      <c r="D284" s="94"/>
      <c r="E284" s="51"/>
      <c r="F284" s="51"/>
      <c r="G284" s="51"/>
      <c r="H284" s="51"/>
      <c r="I284" s="51"/>
      <c r="J284" s="51"/>
      <c r="K284" s="51"/>
      <c r="L284" s="51"/>
    </row>
    <row r="285" spans="2:12" x14ac:dyDescent="0.25">
      <c r="B285" s="93"/>
      <c r="D285" s="94"/>
      <c r="E285" s="51"/>
      <c r="F285" s="51"/>
      <c r="G285" s="51"/>
      <c r="H285" s="51"/>
      <c r="I285" s="51"/>
      <c r="J285" s="51"/>
      <c r="K285" s="51"/>
      <c r="L285" s="51"/>
    </row>
    <row r="286" spans="2:12" x14ac:dyDescent="0.25">
      <c r="B286" s="93"/>
      <c r="D286" s="94"/>
      <c r="E286" s="51"/>
      <c r="F286" s="51"/>
      <c r="G286" s="51"/>
      <c r="H286" s="51"/>
      <c r="I286" s="51"/>
      <c r="J286" s="51"/>
      <c r="K286" s="51"/>
      <c r="L286" s="51"/>
    </row>
    <row r="287" spans="2:12" x14ac:dyDescent="0.25">
      <c r="B287" s="93"/>
      <c r="D287" s="94"/>
      <c r="E287" s="51"/>
      <c r="F287" s="51"/>
      <c r="G287" s="51"/>
      <c r="H287" s="51"/>
      <c r="I287" s="51"/>
      <c r="J287" s="51"/>
      <c r="K287" s="51"/>
      <c r="L287" s="51"/>
    </row>
    <row r="288" spans="2:12" x14ac:dyDescent="0.25">
      <c r="B288" s="93"/>
      <c r="D288" s="94"/>
      <c r="E288" s="51"/>
      <c r="F288" s="51"/>
      <c r="G288" s="51"/>
      <c r="H288" s="51"/>
      <c r="I288" s="51"/>
      <c r="J288" s="51"/>
      <c r="K288" s="51"/>
      <c r="L288" s="51"/>
    </row>
    <row r="289" spans="2:12" x14ac:dyDescent="0.25">
      <c r="B289" s="93"/>
      <c r="D289" s="94"/>
      <c r="E289" s="51"/>
      <c r="F289" s="51"/>
      <c r="G289" s="51"/>
      <c r="H289" s="51"/>
      <c r="I289" s="51"/>
      <c r="J289" s="51"/>
      <c r="K289" s="51"/>
      <c r="L289" s="51"/>
    </row>
    <row r="290" spans="2:12" x14ac:dyDescent="0.25">
      <c r="B290" s="93"/>
      <c r="D290" s="94"/>
      <c r="E290" s="51"/>
      <c r="F290" s="51"/>
      <c r="G290" s="51"/>
      <c r="H290" s="51"/>
      <c r="I290" s="51"/>
      <c r="J290" s="51"/>
      <c r="K290" s="51"/>
      <c r="L290" s="51"/>
    </row>
    <row r="291" spans="2:12" x14ac:dyDescent="0.25">
      <c r="B291" s="93"/>
      <c r="D291" s="94"/>
      <c r="E291" s="51"/>
      <c r="F291" s="51"/>
      <c r="G291" s="51"/>
      <c r="H291" s="51"/>
      <c r="I291" s="51"/>
      <c r="J291" s="51"/>
      <c r="K291" s="51"/>
      <c r="L291" s="51"/>
    </row>
    <row r="292" spans="2:12" x14ac:dyDescent="0.25">
      <c r="B292" s="93"/>
      <c r="D292" s="94"/>
      <c r="E292" s="51"/>
      <c r="F292" s="51"/>
      <c r="G292" s="51"/>
      <c r="H292" s="51"/>
      <c r="I292" s="51"/>
      <c r="J292" s="51"/>
      <c r="K292" s="51"/>
      <c r="L292" s="51"/>
    </row>
    <row r="293" spans="2:12" x14ac:dyDescent="0.25">
      <c r="B293" s="93"/>
      <c r="D293" s="94"/>
      <c r="E293" s="51"/>
      <c r="F293" s="51"/>
      <c r="G293" s="51"/>
      <c r="H293" s="51"/>
      <c r="I293" s="51"/>
      <c r="J293" s="51"/>
      <c r="K293" s="51"/>
      <c r="L293" s="51"/>
    </row>
    <row r="294" spans="2:12" x14ac:dyDescent="0.25">
      <c r="B294" s="93"/>
      <c r="D294" s="94"/>
      <c r="E294" s="51"/>
      <c r="F294" s="51"/>
      <c r="G294" s="51"/>
      <c r="H294" s="51"/>
      <c r="I294" s="51"/>
      <c r="J294" s="51"/>
      <c r="K294" s="51"/>
      <c r="L294" s="51"/>
    </row>
    <row r="295" spans="2:12" x14ac:dyDescent="0.25">
      <c r="B295" s="93"/>
      <c r="D295" s="94"/>
      <c r="E295" s="51"/>
      <c r="F295" s="51"/>
      <c r="G295" s="51"/>
      <c r="H295" s="51"/>
      <c r="I295" s="51"/>
      <c r="J295" s="51"/>
      <c r="K295" s="51"/>
      <c r="L295" s="51"/>
    </row>
    <row r="296" spans="2:12" x14ac:dyDescent="0.25">
      <c r="B296" s="93"/>
      <c r="D296" s="94"/>
      <c r="E296" s="51"/>
      <c r="F296" s="51"/>
      <c r="G296" s="51"/>
      <c r="H296" s="51"/>
      <c r="I296" s="51"/>
      <c r="J296" s="51"/>
      <c r="K296" s="51"/>
      <c r="L296" s="51"/>
    </row>
    <row r="297" spans="2:12" x14ac:dyDescent="0.25">
      <c r="B297" s="93"/>
      <c r="D297" s="94"/>
      <c r="E297" s="51"/>
      <c r="F297" s="51"/>
      <c r="G297" s="51"/>
      <c r="H297" s="51"/>
      <c r="I297" s="51"/>
      <c r="J297" s="51"/>
      <c r="K297" s="51"/>
      <c r="L297" s="51"/>
    </row>
    <row r="298" spans="2:12" x14ac:dyDescent="0.25">
      <c r="B298" s="93"/>
      <c r="D298" s="94"/>
      <c r="E298" s="51"/>
      <c r="F298" s="51"/>
      <c r="G298" s="51"/>
      <c r="H298" s="51"/>
      <c r="I298" s="51"/>
      <c r="J298" s="51"/>
      <c r="K298" s="51"/>
      <c r="L298" s="51"/>
    </row>
    <row r="299" spans="2:12" x14ac:dyDescent="0.25">
      <c r="B299" s="93"/>
      <c r="D299" s="94"/>
      <c r="E299" s="51"/>
      <c r="F299" s="51"/>
      <c r="G299" s="51"/>
      <c r="H299" s="51"/>
      <c r="I299" s="51"/>
      <c r="J299" s="51"/>
      <c r="K299" s="51"/>
      <c r="L299" s="51"/>
    </row>
    <row r="300" spans="2:12" x14ac:dyDescent="0.25">
      <c r="B300" s="93"/>
      <c r="D300" s="94"/>
      <c r="E300" s="51"/>
      <c r="F300" s="51"/>
      <c r="G300" s="51"/>
      <c r="H300" s="51"/>
      <c r="I300" s="51"/>
      <c r="J300" s="51"/>
      <c r="K300" s="51"/>
      <c r="L300" s="51"/>
    </row>
    <row r="301" spans="2:12" x14ac:dyDescent="0.25">
      <c r="B301" s="93"/>
      <c r="D301" s="94"/>
      <c r="E301" s="51"/>
      <c r="F301" s="51"/>
      <c r="G301" s="51"/>
      <c r="H301" s="51"/>
      <c r="I301" s="51"/>
      <c r="J301" s="51"/>
      <c r="K301" s="51"/>
      <c r="L301" s="51"/>
    </row>
    <row r="302" spans="2:12" x14ac:dyDescent="0.25">
      <c r="B302" s="93"/>
      <c r="D302" s="94"/>
      <c r="E302" s="51"/>
      <c r="F302" s="51"/>
      <c r="G302" s="51"/>
      <c r="H302" s="51"/>
      <c r="I302" s="51"/>
      <c r="J302" s="51"/>
      <c r="K302" s="51"/>
      <c r="L302" s="51"/>
    </row>
    <row r="303" spans="2:12" x14ac:dyDescent="0.25">
      <c r="B303" s="93"/>
      <c r="D303" s="94"/>
      <c r="E303" s="51"/>
      <c r="F303" s="51"/>
      <c r="G303" s="51"/>
      <c r="H303" s="51"/>
      <c r="I303" s="51"/>
      <c r="J303" s="51"/>
      <c r="K303" s="51"/>
      <c r="L303" s="51"/>
    </row>
    <row r="304" spans="2:12" x14ac:dyDescent="0.25">
      <c r="B304" s="93"/>
      <c r="D304" s="94"/>
      <c r="E304" s="51"/>
      <c r="F304" s="51"/>
      <c r="G304" s="51"/>
      <c r="H304" s="51"/>
      <c r="I304" s="51"/>
      <c r="J304" s="51"/>
      <c r="K304" s="51"/>
      <c r="L304" s="51"/>
    </row>
    <row r="305" spans="2:12" x14ac:dyDescent="0.25">
      <c r="B305" s="93"/>
      <c r="D305" s="94"/>
      <c r="E305" s="51"/>
      <c r="F305" s="51"/>
      <c r="G305" s="51"/>
      <c r="H305" s="51"/>
      <c r="I305" s="51"/>
      <c r="J305" s="51"/>
      <c r="K305" s="51"/>
      <c r="L305" s="51"/>
    </row>
    <row r="306" spans="2:12" x14ac:dyDescent="0.25">
      <c r="B306" s="93"/>
      <c r="D306" s="94"/>
      <c r="E306" s="51"/>
      <c r="F306" s="51"/>
      <c r="G306" s="51"/>
      <c r="H306" s="51"/>
      <c r="I306" s="51"/>
      <c r="J306" s="51"/>
      <c r="K306" s="51"/>
      <c r="L306" s="51"/>
    </row>
    <row r="307" spans="2:12" x14ac:dyDescent="0.25">
      <c r="B307" s="93"/>
      <c r="D307" s="94"/>
      <c r="E307" s="51"/>
      <c r="F307" s="51"/>
      <c r="G307" s="51"/>
      <c r="H307" s="51"/>
      <c r="I307" s="51"/>
      <c r="J307" s="51"/>
      <c r="K307" s="51"/>
      <c r="L307" s="51"/>
    </row>
    <row r="308" spans="2:12" x14ac:dyDescent="0.25">
      <c r="B308" s="93"/>
      <c r="D308" s="94"/>
      <c r="E308" s="51"/>
      <c r="F308" s="51"/>
      <c r="G308" s="51"/>
      <c r="H308" s="51"/>
      <c r="I308" s="51"/>
      <c r="J308" s="51"/>
      <c r="K308" s="51"/>
      <c r="L308" s="51"/>
    </row>
    <row r="309" spans="2:12" x14ac:dyDescent="0.25">
      <c r="B309" s="93"/>
      <c r="D309" s="94"/>
      <c r="E309" s="51"/>
      <c r="F309" s="51"/>
      <c r="G309" s="51"/>
      <c r="H309" s="51"/>
      <c r="I309" s="51"/>
      <c r="J309" s="51"/>
      <c r="K309" s="51"/>
      <c r="L309" s="51"/>
    </row>
    <row r="310" spans="2:12" x14ac:dyDescent="0.25">
      <c r="B310" s="93"/>
      <c r="D310" s="94"/>
      <c r="E310" s="51"/>
      <c r="F310" s="51"/>
      <c r="G310" s="51"/>
      <c r="H310" s="51"/>
      <c r="I310" s="51"/>
      <c r="J310" s="51"/>
      <c r="K310" s="51"/>
      <c r="L310" s="51"/>
    </row>
    <row r="311" spans="2:12" x14ac:dyDescent="0.25">
      <c r="B311" s="93"/>
      <c r="D311" s="94"/>
      <c r="E311" s="51"/>
      <c r="F311" s="51"/>
      <c r="G311" s="51"/>
      <c r="H311" s="51"/>
      <c r="I311" s="51"/>
      <c r="J311" s="51"/>
      <c r="K311" s="51"/>
      <c r="L311" s="51"/>
    </row>
    <row r="312" spans="2:12" x14ac:dyDescent="0.25">
      <c r="B312" s="93"/>
      <c r="D312" s="94"/>
      <c r="E312" s="51"/>
      <c r="F312" s="51"/>
      <c r="G312" s="51"/>
      <c r="H312" s="51"/>
      <c r="I312" s="51"/>
      <c r="J312" s="51"/>
      <c r="K312" s="51"/>
      <c r="L312" s="51"/>
    </row>
    <row r="313" spans="2:12" x14ac:dyDescent="0.25">
      <c r="B313" s="93"/>
      <c r="D313" s="94"/>
      <c r="E313" s="51"/>
      <c r="F313" s="51"/>
      <c r="G313" s="51"/>
      <c r="H313" s="51"/>
      <c r="I313" s="51"/>
      <c r="J313" s="51"/>
      <c r="K313" s="51"/>
      <c r="L313" s="51"/>
    </row>
    <row r="314" spans="2:12" x14ac:dyDescent="0.25">
      <c r="B314" s="93"/>
      <c r="D314" s="94"/>
      <c r="E314" s="51"/>
      <c r="F314" s="51"/>
      <c r="G314" s="51"/>
      <c r="H314" s="51"/>
      <c r="I314" s="51"/>
      <c r="J314" s="51"/>
      <c r="K314" s="51"/>
      <c r="L314" s="51"/>
    </row>
    <row r="315" spans="2:12" x14ac:dyDescent="0.25">
      <c r="B315" s="93"/>
      <c r="D315" s="94"/>
      <c r="E315" s="51"/>
      <c r="F315" s="51"/>
      <c r="G315" s="51"/>
      <c r="H315" s="51"/>
      <c r="I315" s="51"/>
      <c r="J315" s="51"/>
      <c r="K315" s="51"/>
      <c r="L315" s="51"/>
    </row>
    <row r="316" spans="2:12" x14ac:dyDescent="0.25">
      <c r="B316" s="93"/>
      <c r="D316" s="94"/>
      <c r="E316" s="51"/>
      <c r="F316" s="51"/>
      <c r="G316" s="51"/>
      <c r="H316" s="51"/>
      <c r="I316" s="51"/>
      <c r="J316" s="51"/>
      <c r="K316" s="51"/>
      <c r="L316" s="51"/>
    </row>
    <row r="317" spans="2:12" x14ac:dyDescent="0.25">
      <c r="B317" s="93"/>
      <c r="D317" s="94"/>
      <c r="E317" s="51"/>
      <c r="F317" s="51"/>
      <c r="G317" s="51"/>
      <c r="H317" s="51"/>
      <c r="I317" s="51"/>
      <c r="J317" s="51"/>
      <c r="K317" s="51"/>
      <c r="L317" s="51"/>
    </row>
    <row r="318" spans="2:12" x14ac:dyDescent="0.25">
      <c r="B318" s="93"/>
      <c r="D318" s="94"/>
      <c r="E318" s="51"/>
      <c r="F318" s="51"/>
      <c r="G318" s="51"/>
      <c r="H318" s="51"/>
      <c r="I318" s="51"/>
      <c r="J318" s="51"/>
      <c r="K318" s="51"/>
      <c r="L318" s="51"/>
    </row>
    <row r="319" spans="2:12" x14ac:dyDescent="0.25">
      <c r="B319" s="93"/>
      <c r="D319" s="94"/>
      <c r="E319" s="51"/>
      <c r="F319" s="51"/>
      <c r="G319" s="51"/>
      <c r="H319" s="51"/>
      <c r="I319" s="51"/>
      <c r="J319" s="51"/>
      <c r="K319" s="51"/>
      <c r="L319" s="51"/>
    </row>
    <row r="320" spans="2:12" x14ac:dyDescent="0.25">
      <c r="B320" s="93"/>
      <c r="D320" s="94"/>
      <c r="E320" s="51"/>
      <c r="F320" s="51"/>
      <c r="G320" s="51"/>
      <c r="H320" s="51"/>
      <c r="I320" s="51"/>
      <c r="J320" s="51"/>
      <c r="K320" s="51"/>
      <c r="L320" s="51"/>
    </row>
    <row r="321" spans="2:12" x14ac:dyDescent="0.25">
      <c r="B321" s="93"/>
      <c r="D321" s="94"/>
      <c r="E321" s="51"/>
      <c r="F321" s="51"/>
      <c r="G321" s="51"/>
      <c r="H321" s="51"/>
      <c r="I321" s="51"/>
      <c r="J321" s="51"/>
      <c r="K321" s="51"/>
      <c r="L321" s="51"/>
    </row>
    <row r="322" spans="2:12" x14ac:dyDescent="0.25">
      <c r="B322" s="93"/>
      <c r="D322" s="94"/>
      <c r="E322" s="51"/>
      <c r="F322" s="51"/>
      <c r="G322" s="51"/>
      <c r="H322" s="51"/>
      <c r="I322" s="51"/>
      <c r="J322" s="51"/>
      <c r="K322" s="51"/>
      <c r="L322" s="51"/>
    </row>
    <row r="323" spans="2:12" x14ac:dyDescent="0.25">
      <c r="B323" s="93"/>
      <c r="D323" s="94"/>
      <c r="E323" s="51"/>
      <c r="F323" s="51"/>
      <c r="G323" s="51"/>
      <c r="H323" s="51"/>
      <c r="I323" s="51"/>
      <c r="J323" s="51"/>
      <c r="K323" s="51"/>
      <c r="L323" s="51"/>
    </row>
    <row r="324" spans="2:12" x14ac:dyDescent="0.25">
      <c r="B324" s="93"/>
      <c r="D324" s="94"/>
      <c r="E324" s="51"/>
      <c r="F324" s="51"/>
      <c r="G324" s="51"/>
      <c r="H324" s="51"/>
      <c r="I324" s="51"/>
      <c r="J324" s="51"/>
      <c r="K324" s="51"/>
      <c r="L324" s="51"/>
    </row>
    <row r="325" spans="2:12" x14ac:dyDescent="0.25">
      <c r="B325" s="93"/>
      <c r="D325" s="94"/>
      <c r="E325" s="51"/>
      <c r="F325" s="51"/>
      <c r="G325" s="51"/>
      <c r="H325" s="51"/>
      <c r="I325" s="51"/>
      <c r="J325" s="51"/>
      <c r="K325" s="51"/>
      <c r="L325" s="51"/>
    </row>
    <row r="326" spans="2:12" x14ac:dyDescent="0.25">
      <c r="B326" s="93"/>
      <c r="D326" s="94"/>
      <c r="E326" s="51"/>
      <c r="F326" s="51"/>
      <c r="G326" s="51"/>
      <c r="H326" s="51"/>
      <c r="I326" s="51"/>
      <c r="J326" s="51"/>
      <c r="K326" s="51"/>
      <c r="L326" s="51"/>
    </row>
    <row r="327" spans="2:12" x14ac:dyDescent="0.25">
      <c r="B327" s="93"/>
      <c r="D327" s="94"/>
      <c r="E327" s="51"/>
      <c r="F327" s="51"/>
      <c r="G327" s="51"/>
      <c r="H327" s="51"/>
      <c r="I327" s="51"/>
      <c r="J327" s="51"/>
      <c r="K327" s="51"/>
      <c r="L327" s="51"/>
    </row>
    <row r="328" spans="2:12" x14ac:dyDescent="0.25">
      <c r="B328" s="93"/>
      <c r="D328" s="94"/>
      <c r="E328" s="51"/>
      <c r="F328" s="51"/>
      <c r="G328" s="51"/>
      <c r="H328" s="51"/>
      <c r="I328" s="51"/>
      <c r="J328" s="51"/>
      <c r="K328" s="51"/>
      <c r="L328" s="51"/>
    </row>
    <row r="329" spans="2:12" x14ac:dyDescent="0.25">
      <c r="B329" s="93"/>
      <c r="D329" s="94"/>
      <c r="E329" s="51"/>
      <c r="F329" s="51"/>
      <c r="G329" s="51"/>
      <c r="H329" s="51"/>
      <c r="I329" s="51"/>
      <c r="J329" s="51"/>
      <c r="K329" s="51"/>
      <c r="L329" s="51"/>
    </row>
    <row r="330" spans="2:12" x14ac:dyDescent="0.25">
      <c r="B330" s="93"/>
      <c r="D330" s="94"/>
      <c r="E330" s="51"/>
      <c r="F330" s="51"/>
      <c r="G330" s="51"/>
      <c r="H330" s="51"/>
      <c r="I330" s="51"/>
      <c r="J330" s="51"/>
      <c r="K330" s="51"/>
      <c r="L330" s="51"/>
    </row>
    <row r="331" spans="2:12" x14ac:dyDescent="0.25">
      <c r="B331" s="93"/>
      <c r="D331" s="94"/>
      <c r="E331" s="51"/>
      <c r="F331" s="51"/>
      <c r="G331" s="51"/>
      <c r="H331" s="51"/>
      <c r="I331" s="51"/>
      <c r="J331" s="51"/>
      <c r="K331" s="51"/>
      <c r="L331" s="51"/>
    </row>
    <row r="332" spans="2:12" x14ac:dyDescent="0.25">
      <c r="B332" s="93"/>
      <c r="D332" s="94"/>
      <c r="E332" s="51"/>
      <c r="F332" s="51"/>
      <c r="G332" s="51"/>
      <c r="H332" s="51"/>
      <c r="I332" s="51"/>
      <c r="J332" s="51"/>
      <c r="K332" s="51"/>
      <c r="L332" s="51"/>
    </row>
    <row r="333" spans="2:12" x14ac:dyDescent="0.25">
      <c r="B333" s="93"/>
      <c r="D333" s="94"/>
      <c r="E333" s="51"/>
      <c r="F333" s="51"/>
      <c r="G333" s="51"/>
      <c r="H333" s="51"/>
      <c r="I333" s="51"/>
      <c r="J333" s="51"/>
      <c r="K333" s="51"/>
      <c r="L333" s="51"/>
    </row>
    <row r="334" spans="2:12" x14ac:dyDescent="0.25">
      <c r="B334" s="93"/>
      <c r="D334" s="94"/>
      <c r="E334" s="51"/>
      <c r="F334" s="51"/>
      <c r="G334" s="51"/>
      <c r="H334" s="51"/>
      <c r="I334" s="51"/>
      <c r="J334" s="51"/>
      <c r="K334" s="51"/>
      <c r="L334" s="51"/>
    </row>
    <row r="335" spans="2:12" x14ac:dyDescent="0.25">
      <c r="B335" s="93"/>
      <c r="D335" s="94"/>
      <c r="E335" s="51"/>
      <c r="F335" s="51"/>
      <c r="G335" s="51"/>
      <c r="H335" s="51"/>
      <c r="I335" s="51"/>
      <c r="J335" s="51"/>
      <c r="K335" s="51"/>
      <c r="L335" s="51"/>
    </row>
    <row r="336" spans="2:12" x14ac:dyDescent="0.25">
      <c r="B336" s="93"/>
      <c r="D336" s="94"/>
      <c r="E336" s="51"/>
      <c r="F336" s="51"/>
      <c r="G336" s="51"/>
      <c r="H336" s="51"/>
      <c r="I336" s="51"/>
      <c r="J336" s="51"/>
      <c r="K336" s="51"/>
      <c r="L336" s="51"/>
    </row>
    <row r="337" spans="2:12" x14ac:dyDescent="0.25">
      <c r="B337" s="93"/>
      <c r="D337" s="94"/>
      <c r="E337" s="51"/>
      <c r="F337" s="51"/>
      <c r="G337" s="51"/>
      <c r="H337" s="51"/>
      <c r="I337" s="51"/>
      <c r="J337" s="51"/>
      <c r="K337" s="51"/>
      <c r="L337" s="51"/>
    </row>
    <row r="338" spans="2:12" x14ac:dyDescent="0.25">
      <c r="B338" s="93"/>
      <c r="D338" s="94"/>
      <c r="E338" s="51"/>
      <c r="F338" s="51"/>
      <c r="G338" s="51"/>
      <c r="H338" s="51"/>
      <c r="I338" s="51"/>
      <c r="J338" s="51"/>
      <c r="K338" s="51"/>
      <c r="L338" s="51"/>
    </row>
    <row r="339" spans="2:12" x14ac:dyDescent="0.25">
      <c r="B339" s="93"/>
      <c r="D339" s="94"/>
      <c r="E339" s="51"/>
      <c r="F339" s="51"/>
      <c r="G339" s="51"/>
      <c r="H339" s="51"/>
      <c r="I339" s="51"/>
      <c r="J339" s="51"/>
      <c r="K339" s="51"/>
      <c r="L339" s="51"/>
    </row>
    <row r="340" spans="2:12" x14ac:dyDescent="0.25">
      <c r="B340" s="93"/>
      <c r="D340" s="94"/>
      <c r="E340" s="51"/>
      <c r="F340" s="51"/>
      <c r="G340" s="51"/>
      <c r="H340" s="51"/>
      <c r="I340" s="51"/>
      <c r="J340" s="51"/>
      <c r="K340" s="51"/>
      <c r="L340" s="51"/>
    </row>
    <row r="341" spans="2:12" x14ac:dyDescent="0.25">
      <c r="B341" s="93"/>
      <c r="D341" s="94"/>
      <c r="E341" s="51"/>
      <c r="F341" s="51"/>
      <c r="G341" s="51"/>
      <c r="H341" s="51"/>
      <c r="I341" s="51"/>
      <c r="J341" s="51"/>
      <c r="K341" s="51"/>
      <c r="L341" s="51"/>
    </row>
    <row r="342" spans="2:12" x14ac:dyDescent="0.25">
      <c r="B342" s="93"/>
      <c r="D342" s="94"/>
      <c r="E342" s="51"/>
      <c r="F342" s="51"/>
      <c r="G342" s="51"/>
      <c r="H342" s="51"/>
      <c r="I342" s="51"/>
      <c r="J342" s="51"/>
      <c r="K342" s="51"/>
      <c r="L342" s="51"/>
    </row>
    <row r="343" spans="2:12" x14ac:dyDescent="0.25">
      <c r="B343" s="93"/>
      <c r="D343" s="94"/>
      <c r="E343" s="51"/>
      <c r="F343" s="51"/>
      <c r="G343" s="51"/>
      <c r="H343" s="51"/>
      <c r="I343" s="51"/>
      <c r="J343" s="51"/>
      <c r="K343" s="51"/>
      <c r="L343" s="51"/>
    </row>
    <row r="344" spans="2:12" x14ac:dyDescent="0.25">
      <c r="B344" s="93"/>
      <c r="D344" s="94"/>
      <c r="E344" s="51"/>
      <c r="F344" s="51"/>
      <c r="G344" s="51"/>
      <c r="H344" s="51"/>
      <c r="I344" s="51"/>
      <c r="J344" s="51"/>
      <c r="K344" s="51"/>
      <c r="L344" s="51"/>
    </row>
    <row r="345" spans="2:12" x14ac:dyDescent="0.25">
      <c r="B345" s="93"/>
      <c r="D345" s="94"/>
      <c r="E345" s="51"/>
      <c r="F345" s="51"/>
      <c r="G345" s="51"/>
      <c r="H345" s="51"/>
      <c r="I345" s="51"/>
      <c r="J345" s="51"/>
      <c r="K345" s="51"/>
      <c r="L345" s="51"/>
    </row>
    <row r="346" spans="2:12" x14ac:dyDescent="0.25">
      <c r="B346" s="93"/>
      <c r="D346" s="94"/>
      <c r="E346" s="51"/>
      <c r="F346" s="51"/>
      <c r="G346" s="51"/>
      <c r="H346" s="51"/>
      <c r="I346" s="51"/>
      <c r="J346" s="51"/>
      <c r="K346" s="51"/>
      <c r="L346" s="51"/>
    </row>
    <row r="347" spans="2:12" x14ac:dyDescent="0.25">
      <c r="B347" s="93"/>
      <c r="D347" s="94"/>
      <c r="E347" s="51"/>
      <c r="F347" s="51"/>
      <c r="G347" s="51"/>
      <c r="H347" s="51"/>
      <c r="I347" s="51"/>
      <c r="J347" s="51"/>
      <c r="K347" s="51"/>
      <c r="L347" s="51"/>
    </row>
    <row r="348" spans="2:12" x14ac:dyDescent="0.25">
      <c r="B348" s="93"/>
      <c r="D348" s="94"/>
      <c r="E348" s="51"/>
      <c r="F348" s="51"/>
      <c r="G348" s="51"/>
      <c r="H348" s="51"/>
      <c r="I348" s="51"/>
      <c r="J348" s="51"/>
      <c r="K348" s="51"/>
      <c r="L348" s="51"/>
    </row>
    <row r="349" spans="2:12" x14ac:dyDescent="0.25">
      <c r="B349" s="93"/>
      <c r="D349" s="94"/>
      <c r="E349" s="51"/>
      <c r="F349" s="51"/>
      <c r="G349" s="51"/>
      <c r="H349" s="51"/>
      <c r="I349" s="51"/>
      <c r="J349" s="51"/>
      <c r="K349" s="51"/>
      <c r="L349" s="51"/>
    </row>
    <row r="350" spans="2:12" x14ac:dyDescent="0.25">
      <c r="B350" s="93"/>
      <c r="D350" s="94"/>
      <c r="E350" s="51"/>
      <c r="F350" s="51"/>
      <c r="G350" s="51"/>
      <c r="H350" s="51"/>
      <c r="I350" s="51"/>
      <c r="J350" s="51"/>
      <c r="K350" s="51"/>
      <c r="L350" s="51"/>
    </row>
    <row r="351" spans="2:12" x14ac:dyDescent="0.25">
      <c r="B351" s="93"/>
      <c r="D351" s="94"/>
      <c r="E351" s="51"/>
      <c r="F351" s="51"/>
      <c r="G351" s="51"/>
      <c r="H351" s="51"/>
      <c r="I351" s="51"/>
      <c r="J351" s="51"/>
      <c r="K351" s="51"/>
      <c r="L351" s="51"/>
    </row>
    <row r="352" spans="2:12" x14ac:dyDescent="0.25">
      <c r="B352" s="93"/>
      <c r="D352" s="94"/>
      <c r="E352" s="51"/>
      <c r="F352" s="51"/>
      <c r="G352" s="51"/>
      <c r="H352" s="51"/>
      <c r="I352" s="51"/>
      <c r="J352" s="51"/>
      <c r="K352" s="51"/>
      <c r="L352" s="51"/>
    </row>
    <row r="353" spans="2:12" x14ac:dyDescent="0.25">
      <c r="B353" s="93"/>
      <c r="D353" s="94"/>
      <c r="E353" s="51"/>
      <c r="F353" s="51"/>
      <c r="G353" s="51"/>
      <c r="H353" s="51"/>
      <c r="I353" s="51"/>
      <c r="J353" s="51"/>
      <c r="K353" s="51"/>
      <c r="L353" s="51"/>
    </row>
    <row r="354" spans="2:12" x14ac:dyDescent="0.25">
      <c r="B354" s="93"/>
      <c r="D354" s="94"/>
      <c r="E354" s="51"/>
      <c r="F354" s="51"/>
      <c r="G354" s="51"/>
      <c r="H354" s="51"/>
      <c r="I354" s="51"/>
      <c r="J354" s="51"/>
      <c r="K354" s="51"/>
      <c r="L354" s="51"/>
    </row>
    <row r="355" spans="2:12" x14ac:dyDescent="0.25">
      <c r="B355" s="93"/>
      <c r="D355" s="94"/>
      <c r="E355" s="51"/>
      <c r="F355" s="51"/>
      <c r="G355" s="51"/>
      <c r="H355" s="51"/>
      <c r="I355" s="51"/>
      <c r="J355" s="51"/>
      <c r="K355" s="51"/>
      <c r="L355" s="51"/>
    </row>
    <row r="356" spans="2:12" x14ac:dyDescent="0.25">
      <c r="B356" s="93"/>
      <c r="D356" s="94"/>
      <c r="E356" s="51"/>
      <c r="F356" s="51"/>
      <c r="G356" s="51"/>
      <c r="H356" s="51"/>
      <c r="I356" s="51"/>
      <c r="J356" s="51"/>
      <c r="K356" s="51"/>
      <c r="L356" s="51"/>
    </row>
    <row r="357" spans="2:12" x14ac:dyDescent="0.25">
      <c r="B357" s="93"/>
      <c r="D357" s="94"/>
      <c r="E357" s="51"/>
      <c r="F357" s="51"/>
      <c r="G357" s="51"/>
      <c r="H357" s="51"/>
      <c r="I357" s="51"/>
      <c r="J357" s="51"/>
      <c r="K357" s="51"/>
      <c r="L357" s="51"/>
    </row>
    <row r="358" spans="2:12" x14ac:dyDescent="0.25">
      <c r="B358" s="93"/>
      <c r="D358" s="94"/>
      <c r="E358" s="51"/>
      <c r="F358" s="51"/>
      <c r="G358" s="51"/>
      <c r="H358" s="51"/>
      <c r="I358" s="51"/>
      <c r="J358" s="51"/>
      <c r="K358" s="51"/>
      <c r="L358" s="51"/>
    </row>
    <row r="359" spans="2:12" x14ac:dyDescent="0.25">
      <c r="B359" s="93"/>
      <c r="D359" s="94"/>
      <c r="E359" s="51"/>
      <c r="F359" s="51"/>
      <c r="G359" s="51"/>
      <c r="H359" s="51"/>
      <c r="I359" s="51"/>
      <c r="J359" s="51"/>
      <c r="K359" s="51"/>
      <c r="L359" s="51"/>
    </row>
    <row r="360" spans="2:12" x14ac:dyDescent="0.25">
      <c r="B360" s="93"/>
      <c r="D360" s="94"/>
      <c r="E360" s="51"/>
      <c r="F360" s="51"/>
      <c r="G360" s="51"/>
      <c r="H360" s="51"/>
      <c r="I360" s="51"/>
      <c r="J360" s="51"/>
      <c r="K360" s="51"/>
      <c r="L360" s="51"/>
    </row>
    <row r="361" spans="2:12" x14ac:dyDescent="0.25">
      <c r="B361" s="93"/>
      <c r="D361" s="94"/>
      <c r="E361" s="51"/>
      <c r="F361" s="51"/>
      <c r="G361" s="51"/>
      <c r="H361" s="51"/>
      <c r="I361" s="51"/>
      <c r="J361" s="51"/>
      <c r="K361" s="51"/>
      <c r="L361" s="51"/>
    </row>
    <row r="362" spans="2:12" x14ac:dyDescent="0.25">
      <c r="B362" s="93"/>
      <c r="D362" s="94"/>
      <c r="E362" s="51"/>
      <c r="F362" s="51"/>
      <c r="G362" s="51"/>
      <c r="H362" s="51"/>
      <c r="I362" s="51"/>
      <c r="J362" s="51"/>
      <c r="K362" s="51"/>
      <c r="L362" s="51"/>
    </row>
    <row r="363" spans="2:12" x14ac:dyDescent="0.25">
      <c r="B363" s="93"/>
      <c r="D363" s="94"/>
      <c r="E363" s="51"/>
      <c r="F363" s="51"/>
      <c r="G363" s="51"/>
      <c r="H363" s="51"/>
      <c r="I363" s="51"/>
      <c r="J363" s="51"/>
      <c r="K363" s="51"/>
      <c r="L363" s="51"/>
    </row>
    <row r="364" spans="2:12" x14ac:dyDescent="0.25">
      <c r="B364" s="93"/>
      <c r="D364" s="94"/>
      <c r="E364" s="51"/>
      <c r="F364" s="51"/>
      <c r="G364" s="51"/>
      <c r="H364" s="51"/>
      <c r="I364" s="51"/>
      <c r="J364" s="51"/>
      <c r="K364" s="51"/>
      <c r="L364" s="51"/>
    </row>
    <row r="365" spans="2:12" x14ac:dyDescent="0.25">
      <c r="B365" s="93"/>
      <c r="D365" s="94"/>
      <c r="E365" s="51"/>
      <c r="F365" s="51"/>
      <c r="G365" s="51"/>
      <c r="H365" s="51"/>
      <c r="I365" s="51"/>
      <c r="J365" s="51"/>
      <c r="K365" s="51"/>
      <c r="L365" s="51"/>
    </row>
    <row r="366" spans="2:12" x14ac:dyDescent="0.25">
      <c r="B366" s="93"/>
      <c r="D366" s="94"/>
      <c r="E366" s="51"/>
      <c r="F366" s="51"/>
      <c r="G366" s="51"/>
      <c r="H366" s="51"/>
      <c r="I366" s="51"/>
      <c r="J366" s="51"/>
      <c r="K366" s="51"/>
      <c r="L366" s="51"/>
    </row>
    <row r="367" spans="2:12" x14ac:dyDescent="0.25">
      <c r="B367" s="93"/>
      <c r="D367" s="94"/>
      <c r="E367" s="51"/>
      <c r="F367" s="51"/>
      <c r="G367" s="51"/>
      <c r="H367" s="51"/>
      <c r="I367" s="51"/>
      <c r="J367" s="51"/>
      <c r="K367" s="51"/>
      <c r="L367" s="51"/>
    </row>
    <row r="368" spans="2:12" x14ac:dyDescent="0.25">
      <c r="B368" s="93"/>
      <c r="D368" s="94"/>
      <c r="E368" s="51"/>
      <c r="F368" s="51"/>
      <c r="G368" s="51"/>
      <c r="H368" s="51"/>
      <c r="I368" s="51"/>
      <c r="J368" s="51"/>
      <c r="K368" s="51"/>
      <c r="L368" s="51"/>
    </row>
    <row r="369" spans="2:12" x14ac:dyDescent="0.25">
      <c r="B369" s="93"/>
      <c r="D369" s="94"/>
      <c r="E369" s="51"/>
      <c r="F369" s="51"/>
      <c r="G369" s="51"/>
      <c r="H369" s="51"/>
      <c r="I369" s="51"/>
      <c r="J369" s="51"/>
      <c r="K369" s="51"/>
      <c r="L369" s="51"/>
    </row>
    <row r="370" spans="2:12" x14ac:dyDescent="0.25">
      <c r="B370" s="93"/>
      <c r="D370" s="94"/>
      <c r="E370" s="51"/>
      <c r="F370" s="51"/>
      <c r="G370" s="51"/>
      <c r="H370" s="51"/>
      <c r="I370" s="51"/>
      <c r="J370" s="51"/>
      <c r="K370" s="51"/>
      <c r="L370" s="51"/>
    </row>
    <row r="371" spans="2:12" x14ac:dyDescent="0.25">
      <c r="B371" s="93"/>
      <c r="D371" s="94"/>
      <c r="E371" s="51"/>
      <c r="F371" s="51"/>
      <c r="G371" s="51"/>
      <c r="H371" s="51"/>
      <c r="I371" s="51"/>
      <c r="J371" s="51"/>
      <c r="K371" s="51"/>
      <c r="L371" s="51"/>
    </row>
    <row r="372" spans="2:12" x14ac:dyDescent="0.25">
      <c r="B372" s="93"/>
      <c r="D372" s="94"/>
      <c r="E372" s="51"/>
      <c r="F372" s="51"/>
      <c r="G372" s="51"/>
      <c r="H372" s="51"/>
      <c r="I372" s="51"/>
      <c r="J372" s="51"/>
      <c r="K372" s="51"/>
      <c r="L372" s="51"/>
    </row>
    <row r="373" spans="2:12" x14ac:dyDescent="0.25">
      <c r="B373" s="93"/>
      <c r="D373" s="94"/>
      <c r="E373" s="51"/>
      <c r="F373" s="51"/>
      <c r="G373" s="51"/>
      <c r="H373" s="51"/>
      <c r="I373" s="51"/>
      <c r="J373" s="51"/>
      <c r="K373" s="51"/>
      <c r="L373" s="51"/>
    </row>
    <row r="374" spans="2:12" x14ac:dyDescent="0.25">
      <c r="B374" s="93"/>
      <c r="D374" s="94"/>
      <c r="E374" s="51"/>
      <c r="F374" s="51"/>
      <c r="G374" s="51"/>
      <c r="H374" s="51"/>
      <c r="I374" s="51"/>
      <c r="J374" s="51"/>
      <c r="K374" s="51"/>
      <c r="L374" s="51"/>
    </row>
    <row r="375" spans="2:12" x14ac:dyDescent="0.25">
      <c r="B375" s="93"/>
      <c r="D375" s="94"/>
      <c r="E375" s="51"/>
      <c r="F375" s="51"/>
      <c r="G375" s="51"/>
      <c r="H375" s="51"/>
      <c r="I375" s="51"/>
      <c r="J375" s="51"/>
      <c r="K375" s="51"/>
      <c r="L375" s="51"/>
    </row>
    <row r="376" spans="2:12" x14ac:dyDescent="0.25">
      <c r="B376" s="93"/>
      <c r="D376" s="94"/>
      <c r="E376" s="51"/>
      <c r="F376" s="51"/>
      <c r="G376" s="51"/>
      <c r="H376" s="51"/>
      <c r="I376" s="51"/>
      <c r="J376" s="51"/>
      <c r="K376" s="51"/>
      <c r="L376" s="51"/>
    </row>
    <row r="377" spans="2:12" x14ac:dyDescent="0.25">
      <c r="B377" s="93"/>
      <c r="D377" s="94"/>
      <c r="E377" s="51"/>
      <c r="F377" s="51"/>
      <c r="G377" s="51"/>
      <c r="H377" s="51"/>
      <c r="I377" s="51"/>
      <c r="J377" s="51"/>
      <c r="K377" s="51"/>
      <c r="L377" s="51"/>
    </row>
    <row r="378" spans="2:12" x14ac:dyDescent="0.25">
      <c r="B378" s="93"/>
      <c r="D378" s="94"/>
      <c r="E378" s="51"/>
      <c r="F378" s="51"/>
      <c r="G378" s="51"/>
      <c r="H378" s="51"/>
      <c r="I378" s="51"/>
      <c r="J378" s="51"/>
      <c r="K378" s="51"/>
      <c r="L378" s="51"/>
    </row>
    <row r="379" spans="2:12" x14ac:dyDescent="0.25">
      <c r="B379" s="93"/>
      <c r="D379" s="94"/>
      <c r="E379" s="51"/>
      <c r="F379" s="51"/>
      <c r="G379" s="51"/>
      <c r="H379" s="51"/>
      <c r="I379" s="51"/>
      <c r="J379" s="51"/>
      <c r="K379" s="51"/>
      <c r="L379" s="51"/>
    </row>
    <row r="380" spans="2:12" x14ac:dyDescent="0.25">
      <c r="B380" s="93"/>
      <c r="D380" s="94"/>
      <c r="E380" s="51"/>
      <c r="F380" s="51"/>
      <c r="G380" s="51"/>
      <c r="H380" s="51"/>
      <c r="I380" s="51"/>
      <c r="J380" s="51"/>
      <c r="K380" s="51"/>
      <c r="L380" s="51"/>
    </row>
    <row r="381" spans="2:12" x14ac:dyDescent="0.25">
      <c r="B381" s="93"/>
      <c r="D381" s="94"/>
      <c r="E381" s="51"/>
      <c r="F381" s="51"/>
      <c r="G381" s="51"/>
      <c r="H381" s="51"/>
      <c r="I381" s="51"/>
      <c r="J381" s="51"/>
      <c r="K381" s="51"/>
      <c r="L381" s="51"/>
    </row>
    <row r="382" spans="2:12" x14ac:dyDescent="0.25">
      <c r="B382" s="93"/>
      <c r="D382" s="94"/>
      <c r="E382" s="51"/>
      <c r="F382" s="51"/>
      <c r="G382" s="51"/>
      <c r="H382" s="51"/>
      <c r="I382" s="51"/>
      <c r="J382" s="51"/>
      <c r="K382" s="51"/>
      <c r="L382" s="51"/>
    </row>
    <row r="383" spans="2:12" x14ac:dyDescent="0.25">
      <c r="B383" s="93"/>
      <c r="D383" s="94"/>
      <c r="E383" s="51"/>
      <c r="F383" s="51"/>
      <c r="G383" s="51"/>
      <c r="H383" s="51"/>
      <c r="I383" s="51"/>
      <c r="J383" s="51"/>
      <c r="K383" s="51"/>
      <c r="L383" s="51"/>
    </row>
    <row r="384" spans="2:12" x14ac:dyDescent="0.25">
      <c r="B384" s="93"/>
      <c r="D384" s="94"/>
      <c r="E384" s="51"/>
      <c r="F384" s="51"/>
      <c r="G384" s="51"/>
      <c r="H384" s="51"/>
      <c r="I384" s="51"/>
      <c r="J384" s="51"/>
      <c r="K384" s="51"/>
      <c r="L384" s="51"/>
    </row>
    <row r="385" spans="2:12" x14ac:dyDescent="0.25">
      <c r="B385" s="93"/>
      <c r="D385" s="94"/>
      <c r="E385" s="51"/>
      <c r="F385" s="51"/>
      <c r="G385" s="51"/>
      <c r="H385" s="51"/>
      <c r="I385" s="51"/>
      <c r="J385" s="51"/>
      <c r="K385" s="51"/>
      <c r="L385" s="51"/>
    </row>
    <row r="386" spans="2:12" x14ac:dyDescent="0.25">
      <c r="B386" s="93"/>
      <c r="D386" s="94"/>
      <c r="E386" s="51"/>
      <c r="F386" s="51"/>
      <c r="G386" s="51"/>
      <c r="H386" s="51"/>
      <c r="I386" s="51"/>
      <c r="J386" s="51"/>
      <c r="K386" s="51"/>
      <c r="L386" s="51"/>
    </row>
    <row r="387" spans="2:12" x14ac:dyDescent="0.25">
      <c r="B387" s="93"/>
      <c r="D387" s="94"/>
      <c r="E387" s="51"/>
      <c r="F387" s="51"/>
      <c r="G387" s="51"/>
      <c r="H387" s="51"/>
      <c r="I387" s="51"/>
      <c r="J387" s="51"/>
      <c r="K387" s="51"/>
      <c r="L387" s="51"/>
    </row>
    <row r="388" spans="2:12" x14ac:dyDescent="0.25">
      <c r="B388" s="93"/>
      <c r="D388" s="94"/>
      <c r="E388" s="51"/>
      <c r="F388" s="51"/>
      <c r="G388" s="51"/>
      <c r="H388" s="51"/>
      <c r="I388" s="51"/>
      <c r="J388" s="51"/>
      <c r="K388" s="51"/>
      <c r="L388" s="51"/>
    </row>
    <row r="389" spans="2:12" x14ac:dyDescent="0.25">
      <c r="B389" s="93"/>
      <c r="D389" s="94"/>
      <c r="E389" s="51"/>
      <c r="F389" s="51"/>
      <c r="G389" s="51"/>
      <c r="H389" s="51"/>
      <c r="I389" s="51"/>
      <c r="J389" s="51"/>
      <c r="K389" s="51"/>
      <c r="L389" s="51"/>
    </row>
    <row r="390" spans="2:12" x14ac:dyDescent="0.25">
      <c r="B390" s="93"/>
      <c r="D390" s="94"/>
      <c r="E390" s="51"/>
      <c r="F390" s="51"/>
      <c r="G390" s="51"/>
      <c r="H390" s="51"/>
      <c r="I390" s="51"/>
      <c r="J390" s="51"/>
      <c r="K390" s="51"/>
      <c r="L390" s="51"/>
    </row>
    <row r="391" spans="2:12" x14ac:dyDescent="0.25">
      <c r="B391" s="93"/>
      <c r="D391" s="94"/>
      <c r="E391" s="51"/>
      <c r="F391" s="51"/>
      <c r="G391" s="51"/>
      <c r="H391" s="51"/>
      <c r="I391" s="51"/>
      <c r="J391" s="51"/>
      <c r="K391" s="51"/>
      <c r="L391" s="51"/>
    </row>
    <row r="392" spans="2:12" x14ac:dyDescent="0.25">
      <c r="B392" s="93"/>
      <c r="D392" s="94"/>
      <c r="E392" s="51"/>
      <c r="F392" s="51"/>
      <c r="G392" s="51"/>
      <c r="H392" s="51"/>
      <c r="I392" s="51"/>
      <c r="J392" s="51"/>
      <c r="K392" s="51"/>
      <c r="L392" s="51"/>
    </row>
    <row r="393" spans="2:12" x14ac:dyDescent="0.25">
      <c r="B393" s="93"/>
      <c r="D393" s="94"/>
      <c r="E393" s="51"/>
      <c r="F393" s="51"/>
      <c r="G393" s="51"/>
      <c r="H393" s="51"/>
      <c r="I393" s="51"/>
      <c r="J393" s="51"/>
      <c r="K393" s="51"/>
      <c r="L393" s="51"/>
    </row>
    <row r="394" spans="2:12" x14ac:dyDescent="0.25">
      <c r="B394" s="93"/>
      <c r="D394" s="94"/>
      <c r="E394" s="51"/>
      <c r="F394" s="51"/>
      <c r="G394" s="51"/>
      <c r="H394" s="51"/>
      <c r="I394" s="51"/>
      <c r="J394" s="51"/>
      <c r="K394" s="51"/>
      <c r="L394" s="51"/>
    </row>
    <row r="395" spans="2:12" x14ac:dyDescent="0.25">
      <c r="B395" s="93"/>
      <c r="D395" s="94"/>
      <c r="E395" s="51"/>
      <c r="F395" s="51"/>
      <c r="G395" s="51"/>
      <c r="H395" s="51"/>
      <c r="I395" s="51"/>
      <c r="J395" s="51"/>
      <c r="K395" s="51"/>
      <c r="L395" s="51"/>
    </row>
    <row r="396" spans="2:12" x14ac:dyDescent="0.25">
      <c r="B396" s="93"/>
      <c r="D396" s="94"/>
      <c r="E396" s="51"/>
      <c r="F396" s="51"/>
      <c r="G396" s="51"/>
      <c r="H396" s="51"/>
      <c r="I396" s="51"/>
      <c r="J396" s="51"/>
      <c r="K396" s="51"/>
      <c r="L396" s="51"/>
    </row>
    <row r="397" spans="2:12" x14ac:dyDescent="0.25">
      <c r="B397" s="93"/>
      <c r="D397" s="94"/>
      <c r="E397" s="51"/>
      <c r="F397" s="51"/>
      <c r="G397" s="51"/>
      <c r="H397" s="51"/>
      <c r="I397" s="51"/>
      <c r="J397" s="51"/>
      <c r="K397" s="51"/>
      <c r="L397" s="51"/>
    </row>
    <row r="398" spans="2:12" x14ac:dyDescent="0.25">
      <c r="B398" s="93"/>
      <c r="D398" s="94"/>
      <c r="E398" s="51"/>
      <c r="F398" s="51"/>
      <c r="G398" s="51"/>
      <c r="H398" s="51"/>
      <c r="I398" s="51"/>
      <c r="J398" s="51"/>
      <c r="K398" s="51"/>
      <c r="L398" s="51"/>
    </row>
    <row r="399" spans="2:12" x14ac:dyDescent="0.25">
      <c r="B399" s="93"/>
      <c r="D399" s="94"/>
      <c r="E399" s="51"/>
      <c r="F399" s="51"/>
      <c r="G399" s="51"/>
      <c r="H399" s="51"/>
      <c r="I399" s="51"/>
      <c r="J399" s="51"/>
      <c r="K399" s="51"/>
      <c r="L399" s="51"/>
    </row>
    <row r="400" spans="2:12" x14ac:dyDescent="0.25">
      <c r="B400" s="93"/>
      <c r="D400" s="94"/>
      <c r="E400" s="51"/>
      <c r="F400" s="51"/>
      <c r="G400" s="51"/>
      <c r="H400" s="51"/>
      <c r="I400" s="51"/>
      <c r="J400" s="51"/>
      <c r="K400" s="51"/>
      <c r="L400" s="51"/>
    </row>
    <row r="401" spans="2:12" x14ac:dyDescent="0.25">
      <c r="B401" s="93"/>
      <c r="D401" s="94"/>
      <c r="E401" s="51"/>
      <c r="F401" s="51"/>
      <c r="G401" s="51"/>
      <c r="H401" s="51"/>
      <c r="I401" s="51"/>
      <c r="J401" s="51"/>
      <c r="K401" s="51"/>
      <c r="L401" s="51"/>
    </row>
    <row r="402" spans="2:12" x14ac:dyDescent="0.25">
      <c r="B402" s="93"/>
      <c r="D402" s="94"/>
      <c r="E402" s="51"/>
      <c r="F402" s="51"/>
      <c r="G402" s="51"/>
      <c r="H402" s="51"/>
      <c r="I402" s="51"/>
      <c r="J402" s="51"/>
      <c r="K402" s="51"/>
      <c r="L402" s="51"/>
    </row>
    <row r="403" spans="2:12" x14ac:dyDescent="0.25">
      <c r="B403" s="93"/>
      <c r="D403" s="94"/>
      <c r="E403" s="51"/>
      <c r="F403" s="51"/>
      <c r="G403" s="51"/>
      <c r="H403" s="51"/>
      <c r="I403" s="51"/>
      <c r="J403" s="51"/>
      <c r="K403" s="51"/>
      <c r="L403" s="51"/>
    </row>
    <row r="404" spans="2:12" x14ac:dyDescent="0.25">
      <c r="B404" s="93"/>
      <c r="D404" s="94"/>
      <c r="E404" s="51"/>
      <c r="F404" s="51"/>
      <c r="G404" s="51"/>
      <c r="H404" s="51"/>
      <c r="I404" s="51"/>
      <c r="J404" s="51"/>
      <c r="K404" s="51"/>
      <c r="L404" s="51"/>
    </row>
    <row r="405" spans="2:12" x14ac:dyDescent="0.25">
      <c r="B405" s="93"/>
      <c r="D405" s="94"/>
      <c r="E405" s="51"/>
      <c r="F405" s="51"/>
      <c r="G405" s="51"/>
      <c r="H405" s="51"/>
      <c r="I405" s="51"/>
      <c r="J405" s="51"/>
      <c r="K405" s="51"/>
      <c r="L405" s="51"/>
    </row>
    <row r="406" spans="2:12" x14ac:dyDescent="0.25">
      <c r="B406" s="93"/>
      <c r="D406" s="94"/>
      <c r="E406" s="51"/>
      <c r="F406" s="51"/>
      <c r="G406" s="51"/>
      <c r="H406" s="51"/>
      <c r="I406" s="51"/>
      <c r="J406" s="51"/>
      <c r="K406" s="51"/>
      <c r="L406" s="51"/>
    </row>
    <row r="407" spans="2:12" x14ac:dyDescent="0.25">
      <c r="B407" s="93"/>
      <c r="D407" s="94"/>
      <c r="E407" s="51"/>
      <c r="F407" s="51"/>
      <c r="G407" s="51"/>
      <c r="H407" s="51"/>
      <c r="I407" s="51"/>
      <c r="J407" s="51"/>
      <c r="K407" s="51"/>
      <c r="L407" s="51"/>
    </row>
    <row r="408" spans="2:12" x14ac:dyDescent="0.25">
      <c r="B408" s="93"/>
      <c r="D408" s="94"/>
      <c r="E408" s="51"/>
      <c r="F408" s="51"/>
      <c r="G408" s="51"/>
      <c r="H408" s="51"/>
      <c r="I408" s="51"/>
      <c r="J408" s="51"/>
      <c r="K408" s="51"/>
      <c r="L408" s="51"/>
    </row>
    <row r="409" spans="2:12" x14ac:dyDescent="0.25">
      <c r="B409" s="93"/>
      <c r="D409" s="94"/>
      <c r="E409" s="51"/>
      <c r="F409" s="51"/>
      <c r="G409" s="51"/>
      <c r="H409" s="51"/>
      <c r="I409" s="51"/>
      <c r="J409" s="51"/>
      <c r="K409" s="51"/>
      <c r="L409" s="51"/>
    </row>
    <row r="410" spans="2:12" x14ac:dyDescent="0.25">
      <c r="B410" s="93"/>
      <c r="D410" s="94"/>
      <c r="E410" s="51"/>
      <c r="F410" s="51"/>
      <c r="G410" s="51"/>
      <c r="H410" s="51"/>
      <c r="I410" s="51"/>
      <c r="J410" s="51"/>
      <c r="K410" s="51"/>
      <c r="L410" s="51"/>
    </row>
    <row r="411" spans="2:12" x14ac:dyDescent="0.25">
      <c r="B411" s="93"/>
      <c r="D411" s="94"/>
      <c r="E411" s="51"/>
      <c r="F411" s="51"/>
      <c r="G411" s="51"/>
      <c r="H411" s="51"/>
      <c r="I411" s="51"/>
      <c r="J411" s="51"/>
      <c r="K411" s="51"/>
      <c r="L411" s="51"/>
    </row>
    <row r="412" spans="2:12" x14ac:dyDescent="0.25">
      <c r="B412" s="93"/>
      <c r="D412" s="94"/>
      <c r="E412" s="51"/>
      <c r="F412" s="51"/>
      <c r="G412" s="51"/>
      <c r="H412" s="51"/>
      <c r="I412" s="51"/>
      <c r="J412" s="51"/>
      <c r="K412" s="51"/>
      <c r="L412" s="51"/>
    </row>
    <row r="413" spans="2:12" x14ac:dyDescent="0.25">
      <c r="B413" s="93"/>
      <c r="D413" s="94"/>
      <c r="E413" s="51"/>
      <c r="F413" s="51"/>
      <c r="G413" s="51"/>
      <c r="H413" s="51"/>
      <c r="I413" s="51"/>
      <c r="J413" s="51"/>
      <c r="K413" s="51"/>
      <c r="L413" s="51"/>
    </row>
    <row r="414" spans="2:12" x14ac:dyDescent="0.25">
      <c r="B414" s="93"/>
      <c r="D414" s="94"/>
      <c r="E414" s="51"/>
      <c r="F414" s="51"/>
      <c r="G414" s="51"/>
      <c r="H414" s="51"/>
      <c r="I414" s="51"/>
      <c r="J414" s="51"/>
      <c r="K414" s="51"/>
      <c r="L414" s="51"/>
    </row>
    <row r="415" spans="2:12" x14ac:dyDescent="0.25">
      <c r="B415" s="93"/>
      <c r="D415" s="94"/>
      <c r="E415" s="51"/>
      <c r="F415" s="51"/>
      <c r="G415" s="51"/>
      <c r="H415" s="51"/>
      <c r="I415" s="51"/>
      <c r="J415" s="51"/>
      <c r="K415" s="51"/>
      <c r="L415" s="51"/>
    </row>
    <row r="416" spans="2:12" x14ac:dyDescent="0.25">
      <c r="B416" s="93"/>
      <c r="D416" s="94"/>
      <c r="E416" s="51"/>
      <c r="F416" s="51"/>
      <c r="G416" s="51"/>
      <c r="H416" s="51"/>
      <c r="I416" s="51"/>
      <c r="J416" s="51"/>
      <c r="K416" s="51"/>
      <c r="L416" s="51"/>
    </row>
    <row r="417" spans="2:12" x14ac:dyDescent="0.25">
      <c r="B417" s="93"/>
      <c r="D417" s="94"/>
      <c r="E417" s="51"/>
      <c r="F417" s="51"/>
      <c r="G417" s="51"/>
      <c r="H417" s="51"/>
      <c r="I417" s="51"/>
      <c r="J417" s="51"/>
      <c r="K417" s="51"/>
      <c r="L417" s="51"/>
    </row>
    <row r="418" spans="2:12" x14ac:dyDescent="0.25">
      <c r="B418" s="93"/>
      <c r="D418" s="94"/>
      <c r="E418" s="51"/>
      <c r="F418" s="51"/>
      <c r="G418" s="51"/>
      <c r="H418" s="51"/>
      <c r="I418" s="51"/>
      <c r="J418" s="51"/>
      <c r="K418" s="51"/>
      <c r="L418" s="51"/>
    </row>
    <row r="419" spans="2:12" x14ac:dyDescent="0.25">
      <c r="B419" s="93"/>
      <c r="D419" s="94"/>
      <c r="E419" s="51"/>
      <c r="F419" s="51"/>
      <c r="G419" s="51"/>
      <c r="H419" s="51"/>
      <c r="I419" s="51"/>
      <c r="J419" s="51"/>
      <c r="K419" s="51"/>
      <c r="L419" s="51"/>
    </row>
    <row r="420" spans="2:12" x14ac:dyDescent="0.25">
      <c r="B420" s="93"/>
      <c r="D420" s="94"/>
      <c r="E420" s="51"/>
      <c r="F420" s="51"/>
      <c r="G420" s="51"/>
      <c r="H420" s="51"/>
      <c r="I420" s="51"/>
      <c r="J420" s="51"/>
      <c r="K420" s="51"/>
      <c r="L420" s="51"/>
    </row>
    <row r="421" spans="2:12" x14ac:dyDescent="0.25">
      <c r="B421" s="93"/>
      <c r="D421" s="94"/>
      <c r="E421" s="51"/>
      <c r="F421" s="51"/>
      <c r="G421" s="51"/>
      <c r="H421" s="51"/>
      <c r="I421" s="51"/>
      <c r="J421" s="51"/>
      <c r="K421" s="51"/>
      <c r="L421" s="51"/>
    </row>
    <row r="422" spans="2:12" x14ac:dyDescent="0.25">
      <c r="B422" s="93"/>
      <c r="D422" s="94"/>
      <c r="E422" s="51"/>
      <c r="F422" s="51"/>
      <c r="G422" s="51"/>
      <c r="H422" s="51"/>
      <c r="I422" s="51"/>
      <c r="J422" s="51"/>
      <c r="K422" s="51"/>
      <c r="L422" s="51"/>
    </row>
    <row r="423" spans="2:12" x14ac:dyDescent="0.25">
      <c r="B423" s="93"/>
      <c r="D423" s="94"/>
      <c r="E423" s="51"/>
      <c r="F423" s="51"/>
      <c r="G423" s="51"/>
      <c r="H423" s="51"/>
      <c r="I423" s="51"/>
      <c r="J423" s="51"/>
      <c r="K423" s="51"/>
      <c r="L423" s="51"/>
    </row>
    <row r="424" spans="2:12" x14ac:dyDescent="0.25">
      <c r="B424" s="93"/>
      <c r="D424" s="94"/>
      <c r="E424" s="51"/>
      <c r="F424" s="51"/>
      <c r="G424" s="51"/>
      <c r="H424" s="51"/>
      <c r="I424" s="51"/>
      <c r="J424" s="51"/>
      <c r="K424" s="51"/>
      <c r="L424" s="51"/>
    </row>
    <row r="425" spans="2:12" x14ac:dyDescent="0.25">
      <c r="B425" s="93"/>
      <c r="D425" s="94"/>
      <c r="E425" s="51"/>
      <c r="F425" s="51"/>
      <c r="G425" s="51"/>
      <c r="H425" s="51"/>
      <c r="I425" s="51"/>
      <c r="J425" s="51"/>
      <c r="K425" s="51"/>
      <c r="L425" s="51"/>
    </row>
    <row r="426" spans="2:12" x14ac:dyDescent="0.25">
      <c r="B426" s="93"/>
      <c r="D426" s="94"/>
      <c r="E426" s="51"/>
      <c r="F426" s="51"/>
      <c r="G426" s="51"/>
      <c r="H426" s="51"/>
      <c r="I426" s="51"/>
      <c r="J426" s="51"/>
      <c r="K426" s="51"/>
      <c r="L426" s="51"/>
    </row>
    <row r="427" spans="2:12" x14ac:dyDescent="0.25">
      <c r="B427" s="93"/>
      <c r="D427" s="94"/>
      <c r="E427" s="51"/>
      <c r="F427" s="51"/>
      <c r="G427" s="51"/>
      <c r="H427" s="51"/>
      <c r="I427" s="51"/>
      <c r="J427" s="51"/>
      <c r="K427" s="51"/>
      <c r="L427" s="51"/>
    </row>
    <row r="428" spans="2:12" x14ac:dyDescent="0.25">
      <c r="B428" s="93"/>
      <c r="D428" s="94"/>
      <c r="E428" s="51"/>
      <c r="F428" s="51"/>
      <c r="G428" s="51"/>
      <c r="H428" s="51"/>
      <c r="I428" s="51"/>
      <c r="J428" s="51"/>
      <c r="K428" s="51"/>
      <c r="L428" s="51"/>
    </row>
    <row r="429" spans="2:12" x14ac:dyDescent="0.25">
      <c r="B429" s="93"/>
      <c r="D429" s="94"/>
      <c r="E429" s="51"/>
      <c r="F429" s="51"/>
      <c r="G429" s="51"/>
      <c r="H429" s="51"/>
      <c r="I429" s="51"/>
      <c r="J429" s="51"/>
      <c r="K429" s="51"/>
      <c r="L429" s="51"/>
    </row>
    <row r="430" spans="2:12" x14ac:dyDescent="0.25">
      <c r="B430" s="93"/>
      <c r="D430" s="94"/>
      <c r="E430" s="51"/>
      <c r="F430" s="51"/>
      <c r="G430" s="51"/>
      <c r="H430" s="51"/>
      <c r="I430" s="51"/>
      <c r="J430" s="51"/>
      <c r="K430" s="51"/>
      <c r="L430" s="51"/>
    </row>
    <row r="431" spans="2:12" x14ac:dyDescent="0.25">
      <c r="B431" s="93"/>
      <c r="D431" s="94"/>
      <c r="E431" s="51"/>
      <c r="F431" s="51"/>
      <c r="G431" s="51"/>
      <c r="H431" s="51"/>
      <c r="I431" s="51"/>
      <c r="J431" s="51"/>
      <c r="K431" s="51"/>
      <c r="L431" s="51"/>
    </row>
    <row r="432" spans="2:12" x14ac:dyDescent="0.25">
      <c r="B432" s="93"/>
      <c r="D432" s="94"/>
      <c r="E432" s="51"/>
      <c r="F432" s="51"/>
      <c r="G432" s="51"/>
      <c r="H432" s="51"/>
      <c r="I432" s="51"/>
      <c r="J432" s="51"/>
      <c r="K432" s="51"/>
      <c r="L432" s="51"/>
    </row>
    <row r="433" spans="2:12" x14ac:dyDescent="0.25">
      <c r="B433" s="93"/>
      <c r="D433" s="94"/>
      <c r="E433" s="51"/>
      <c r="F433" s="51"/>
      <c r="G433" s="51"/>
      <c r="H433" s="51"/>
      <c r="I433" s="51"/>
      <c r="J433" s="51"/>
      <c r="K433" s="51"/>
      <c r="L433" s="51"/>
    </row>
    <row r="434" spans="2:12" x14ac:dyDescent="0.25">
      <c r="B434" s="93"/>
      <c r="D434" s="94"/>
      <c r="E434" s="51"/>
      <c r="F434" s="51"/>
      <c r="G434" s="51"/>
      <c r="H434" s="51"/>
      <c r="I434" s="51"/>
      <c r="J434" s="51"/>
      <c r="K434" s="51"/>
      <c r="L434" s="51"/>
    </row>
    <row r="435" spans="2:12" x14ac:dyDescent="0.25">
      <c r="B435" s="93"/>
      <c r="D435" s="94"/>
      <c r="E435" s="51"/>
      <c r="F435" s="51"/>
      <c r="G435" s="51"/>
      <c r="H435" s="51"/>
      <c r="I435" s="51"/>
      <c r="J435" s="51"/>
      <c r="K435" s="51"/>
      <c r="L435" s="51"/>
    </row>
    <row r="436" spans="2:12" x14ac:dyDescent="0.25">
      <c r="B436" s="93"/>
      <c r="D436" s="94"/>
      <c r="E436" s="51"/>
      <c r="F436" s="51"/>
      <c r="G436" s="51"/>
      <c r="H436" s="51"/>
      <c r="I436" s="51"/>
      <c r="J436" s="51"/>
      <c r="K436" s="51"/>
      <c r="L436" s="51"/>
    </row>
    <row r="437" spans="2:12" x14ac:dyDescent="0.25">
      <c r="B437" s="93"/>
      <c r="D437" s="94"/>
      <c r="E437" s="51"/>
      <c r="F437" s="51"/>
      <c r="G437" s="51"/>
      <c r="H437" s="51"/>
      <c r="I437" s="51"/>
      <c r="J437" s="51"/>
      <c r="K437" s="51"/>
      <c r="L437" s="51"/>
    </row>
    <row r="438" spans="2:12" x14ac:dyDescent="0.25">
      <c r="B438" s="93"/>
      <c r="D438" s="94"/>
      <c r="E438" s="51"/>
      <c r="F438" s="51"/>
      <c r="G438" s="51"/>
      <c r="H438" s="51"/>
      <c r="I438" s="51"/>
      <c r="J438" s="51"/>
      <c r="K438" s="51"/>
      <c r="L438" s="51"/>
    </row>
    <row r="439" spans="2:12" x14ac:dyDescent="0.25">
      <c r="B439" s="93"/>
      <c r="D439" s="94"/>
      <c r="E439" s="51"/>
      <c r="F439" s="51"/>
      <c r="G439" s="51"/>
      <c r="H439" s="51"/>
      <c r="I439" s="51"/>
      <c r="J439" s="51"/>
      <c r="K439" s="51"/>
      <c r="L439" s="51"/>
    </row>
    <row r="440" spans="2:12" x14ac:dyDescent="0.25">
      <c r="B440" s="93"/>
      <c r="D440" s="94"/>
      <c r="E440" s="51"/>
      <c r="F440" s="51"/>
      <c r="G440" s="51"/>
      <c r="H440" s="51"/>
      <c r="I440" s="51"/>
      <c r="J440" s="51"/>
      <c r="K440" s="51"/>
      <c r="L440" s="51"/>
    </row>
    <row r="441" spans="2:12" x14ac:dyDescent="0.25">
      <c r="B441" s="93"/>
      <c r="D441" s="94"/>
      <c r="E441" s="51"/>
      <c r="F441" s="51"/>
      <c r="G441" s="51"/>
      <c r="H441" s="51"/>
      <c r="I441" s="51"/>
      <c r="J441" s="51"/>
      <c r="K441" s="51"/>
      <c r="L441" s="51"/>
    </row>
    <row r="442" spans="2:12" x14ac:dyDescent="0.25">
      <c r="B442" s="93"/>
      <c r="D442" s="94"/>
      <c r="E442" s="51"/>
      <c r="F442" s="51"/>
      <c r="G442" s="51"/>
      <c r="H442" s="51"/>
      <c r="I442" s="51"/>
      <c r="J442" s="51"/>
      <c r="K442" s="51"/>
      <c r="L442" s="51"/>
    </row>
    <row r="443" spans="2:12" x14ac:dyDescent="0.25">
      <c r="B443" s="93"/>
      <c r="D443" s="94"/>
      <c r="E443" s="51"/>
      <c r="F443" s="51"/>
      <c r="G443" s="51"/>
      <c r="H443" s="51"/>
      <c r="I443" s="51"/>
      <c r="J443" s="51"/>
      <c r="K443" s="51"/>
      <c r="L443" s="51"/>
    </row>
    <row r="444" spans="2:12" x14ac:dyDescent="0.25">
      <c r="B444" s="93"/>
      <c r="D444" s="94"/>
      <c r="E444" s="51"/>
      <c r="F444" s="51"/>
      <c r="G444" s="51"/>
      <c r="H444" s="51"/>
      <c r="I444" s="51"/>
      <c r="J444" s="51"/>
      <c r="K444" s="51"/>
      <c r="L444" s="51"/>
    </row>
    <row r="445" spans="2:12" x14ac:dyDescent="0.25">
      <c r="B445" s="93"/>
      <c r="D445" s="94"/>
      <c r="E445" s="51"/>
      <c r="F445" s="51"/>
      <c r="G445" s="51"/>
      <c r="H445" s="51"/>
      <c r="I445" s="51"/>
      <c r="J445" s="51"/>
      <c r="K445" s="51"/>
      <c r="L445" s="51"/>
    </row>
    <row r="446" spans="2:12" x14ac:dyDescent="0.25">
      <c r="B446" s="93"/>
      <c r="D446" s="94"/>
      <c r="E446" s="51"/>
      <c r="F446" s="51"/>
      <c r="G446" s="51"/>
      <c r="H446" s="51"/>
      <c r="I446" s="51"/>
      <c r="J446" s="51"/>
      <c r="K446" s="51"/>
      <c r="L446" s="51"/>
    </row>
    <row r="447" spans="2:12" x14ac:dyDescent="0.25">
      <c r="B447" s="93"/>
      <c r="D447" s="94"/>
      <c r="E447" s="51"/>
      <c r="F447" s="51"/>
      <c r="G447" s="51"/>
      <c r="H447" s="51"/>
      <c r="I447" s="51"/>
      <c r="J447" s="51"/>
      <c r="K447" s="51"/>
      <c r="L447" s="51"/>
    </row>
    <row r="448" spans="2:12" x14ac:dyDescent="0.25">
      <c r="B448" s="93"/>
      <c r="D448" s="94"/>
      <c r="E448" s="51"/>
      <c r="F448" s="51"/>
      <c r="G448" s="51"/>
      <c r="H448" s="51"/>
      <c r="I448" s="51"/>
      <c r="J448" s="51"/>
      <c r="K448" s="51"/>
      <c r="L448" s="51"/>
    </row>
    <row r="449" spans="2:12" x14ac:dyDescent="0.25">
      <c r="B449" s="93"/>
      <c r="D449" s="94"/>
      <c r="E449" s="51"/>
      <c r="F449" s="51"/>
      <c r="G449" s="51"/>
      <c r="H449" s="51"/>
      <c r="I449" s="51"/>
      <c r="J449" s="51"/>
      <c r="K449" s="51"/>
      <c r="L449" s="51"/>
    </row>
    <row r="450" spans="2:12" x14ac:dyDescent="0.25">
      <c r="B450" s="93"/>
      <c r="D450" s="94"/>
      <c r="E450" s="51"/>
      <c r="F450" s="51"/>
      <c r="G450" s="51"/>
      <c r="H450" s="51"/>
      <c r="I450" s="51"/>
      <c r="J450" s="51"/>
      <c r="K450" s="51"/>
      <c r="L450" s="51"/>
    </row>
    <row r="451" spans="2:12" x14ac:dyDescent="0.25">
      <c r="B451" s="93"/>
      <c r="D451" s="94"/>
      <c r="E451" s="51"/>
      <c r="F451" s="51"/>
      <c r="G451" s="51"/>
      <c r="H451" s="51"/>
      <c r="I451" s="51"/>
      <c r="J451" s="51"/>
      <c r="K451" s="51"/>
      <c r="L451" s="51"/>
    </row>
    <row r="452" spans="2:12" x14ac:dyDescent="0.25">
      <c r="B452" s="93"/>
      <c r="D452" s="94"/>
      <c r="E452" s="51"/>
      <c r="F452" s="51"/>
      <c r="G452" s="51"/>
      <c r="H452" s="51"/>
      <c r="I452" s="51"/>
      <c r="J452" s="51"/>
      <c r="K452" s="51"/>
      <c r="L452" s="51"/>
    </row>
    <row r="453" spans="2:12" x14ac:dyDescent="0.25">
      <c r="B453" s="93"/>
      <c r="D453" s="94"/>
      <c r="E453" s="51"/>
      <c r="F453" s="51"/>
      <c r="G453" s="51"/>
      <c r="H453" s="51"/>
      <c r="I453" s="51"/>
      <c r="J453" s="51"/>
      <c r="K453" s="51"/>
      <c r="L453" s="51"/>
    </row>
    <row r="454" spans="2:12" x14ac:dyDescent="0.25">
      <c r="B454" s="93"/>
      <c r="D454" s="94"/>
      <c r="E454" s="51"/>
      <c r="F454" s="51"/>
      <c r="G454" s="51"/>
      <c r="H454" s="51"/>
      <c r="I454" s="51"/>
      <c r="J454" s="51"/>
      <c r="K454" s="51"/>
      <c r="L454" s="51"/>
    </row>
    <row r="455" spans="2:12" x14ac:dyDescent="0.25">
      <c r="B455" s="93"/>
      <c r="D455" s="94"/>
      <c r="E455" s="51"/>
      <c r="F455" s="51"/>
      <c r="G455" s="51"/>
      <c r="H455" s="51"/>
      <c r="I455" s="51"/>
      <c r="J455" s="51"/>
      <c r="K455" s="51"/>
      <c r="L455" s="51"/>
    </row>
    <row r="456" spans="2:12" x14ac:dyDescent="0.25">
      <c r="B456" s="93"/>
      <c r="D456" s="94"/>
      <c r="E456" s="51"/>
      <c r="F456" s="51"/>
      <c r="G456" s="51"/>
      <c r="H456" s="51"/>
      <c r="I456" s="51"/>
      <c r="J456" s="51"/>
      <c r="K456" s="51"/>
      <c r="L456" s="51"/>
    </row>
    <row r="457" spans="2:12" x14ac:dyDescent="0.25">
      <c r="B457" s="93"/>
      <c r="D457" s="94"/>
      <c r="E457" s="51"/>
      <c r="F457" s="51"/>
      <c r="G457" s="51"/>
      <c r="H457" s="51"/>
      <c r="I457" s="51"/>
      <c r="J457" s="51"/>
      <c r="K457" s="51"/>
      <c r="L457" s="51"/>
    </row>
    <row r="458" spans="2:12" x14ac:dyDescent="0.25">
      <c r="B458" s="93"/>
      <c r="D458" s="94"/>
      <c r="E458" s="51"/>
      <c r="F458" s="51"/>
      <c r="G458" s="51"/>
      <c r="H458" s="51"/>
      <c r="I458" s="51"/>
      <c r="J458" s="51"/>
      <c r="K458" s="51"/>
      <c r="L458" s="51"/>
    </row>
    <row r="459" spans="2:12" x14ac:dyDescent="0.25">
      <c r="B459" s="93"/>
      <c r="D459" s="94"/>
      <c r="E459" s="51"/>
      <c r="F459" s="51"/>
      <c r="G459" s="51"/>
      <c r="H459" s="51"/>
      <c r="I459" s="51"/>
      <c r="J459" s="51"/>
      <c r="K459" s="51"/>
      <c r="L459" s="51"/>
    </row>
    <row r="460" spans="2:12" x14ac:dyDescent="0.25">
      <c r="B460" s="93"/>
      <c r="D460" s="94"/>
      <c r="E460" s="51"/>
      <c r="F460" s="51"/>
      <c r="G460" s="51"/>
      <c r="H460" s="51"/>
      <c r="I460" s="51"/>
      <c r="J460" s="51"/>
      <c r="K460" s="51"/>
      <c r="L460" s="51"/>
    </row>
    <row r="461" spans="2:12" x14ac:dyDescent="0.25">
      <c r="B461" s="93"/>
      <c r="D461" s="94"/>
      <c r="E461" s="51"/>
      <c r="F461" s="51"/>
      <c r="G461" s="51"/>
      <c r="H461" s="51"/>
      <c r="I461" s="51"/>
      <c r="J461" s="51"/>
      <c r="K461" s="51"/>
      <c r="L461" s="51"/>
    </row>
    <row r="462" spans="2:12" x14ac:dyDescent="0.25">
      <c r="B462" s="93"/>
      <c r="D462" s="94"/>
      <c r="E462" s="51"/>
      <c r="F462" s="51"/>
      <c r="G462" s="51"/>
      <c r="H462" s="51"/>
      <c r="I462" s="51"/>
      <c r="J462" s="51"/>
      <c r="K462" s="51"/>
      <c r="L462" s="51"/>
    </row>
    <row r="463" spans="2:12" x14ac:dyDescent="0.25">
      <c r="B463" s="93"/>
      <c r="D463" s="94"/>
      <c r="E463" s="51"/>
      <c r="F463" s="51"/>
      <c r="G463" s="51"/>
      <c r="H463" s="51"/>
      <c r="I463" s="51"/>
      <c r="J463" s="51"/>
      <c r="K463" s="51"/>
      <c r="L463" s="51"/>
    </row>
    <row r="464" spans="2:12" x14ac:dyDescent="0.25">
      <c r="B464" s="93"/>
      <c r="D464" s="94"/>
      <c r="E464" s="51"/>
      <c r="F464" s="51"/>
      <c r="G464" s="51"/>
      <c r="H464" s="51"/>
      <c r="I464" s="51"/>
      <c r="J464" s="51"/>
      <c r="K464" s="51"/>
      <c r="L464" s="51"/>
    </row>
    <row r="465" spans="2:12" x14ac:dyDescent="0.25">
      <c r="B465" s="93"/>
      <c r="D465" s="94"/>
      <c r="E465" s="51"/>
      <c r="F465" s="51"/>
      <c r="G465" s="51"/>
      <c r="H465" s="51"/>
      <c r="I465" s="51"/>
      <c r="J465" s="51"/>
      <c r="K465" s="51"/>
      <c r="L465" s="51"/>
    </row>
    <row r="466" spans="2:12" x14ac:dyDescent="0.25">
      <c r="B466" s="93"/>
      <c r="D466" s="94"/>
      <c r="E466" s="51"/>
      <c r="F466" s="51"/>
      <c r="G466" s="51"/>
      <c r="H466" s="51"/>
      <c r="I466" s="51"/>
      <c r="J466" s="51"/>
      <c r="K466" s="51"/>
      <c r="L466" s="51"/>
    </row>
    <row r="467" spans="2:12" x14ac:dyDescent="0.25">
      <c r="B467" s="93"/>
      <c r="D467" s="94"/>
      <c r="E467" s="51"/>
      <c r="F467" s="51"/>
      <c r="G467" s="51"/>
      <c r="H467" s="51"/>
      <c r="I467" s="51"/>
      <c r="J467" s="51"/>
      <c r="K467" s="51"/>
      <c r="L467" s="51"/>
    </row>
    <row r="468" spans="2:12" x14ac:dyDescent="0.25">
      <c r="B468" s="93"/>
      <c r="D468" s="94"/>
      <c r="E468" s="51"/>
      <c r="F468" s="51"/>
      <c r="G468" s="51"/>
      <c r="H468" s="51"/>
      <c r="I468" s="51"/>
      <c r="J468" s="51"/>
      <c r="K468" s="51"/>
      <c r="L468" s="51"/>
    </row>
    <row r="469" spans="2:12" x14ac:dyDescent="0.25">
      <c r="B469" s="93"/>
      <c r="D469" s="94"/>
      <c r="E469" s="51"/>
      <c r="F469" s="51"/>
      <c r="G469" s="51"/>
      <c r="H469" s="51"/>
      <c r="I469" s="51"/>
      <c r="J469" s="51"/>
      <c r="K469" s="51"/>
      <c r="L469" s="51"/>
    </row>
    <row r="470" spans="2:12" x14ac:dyDescent="0.25">
      <c r="B470" s="93"/>
      <c r="D470" s="94"/>
      <c r="E470" s="51"/>
      <c r="F470" s="51"/>
      <c r="G470" s="51"/>
      <c r="H470" s="51"/>
      <c r="I470" s="51"/>
      <c r="J470" s="51"/>
      <c r="K470" s="51"/>
      <c r="L470" s="51"/>
    </row>
    <row r="471" spans="2:12" x14ac:dyDescent="0.25">
      <c r="B471" s="93"/>
      <c r="D471" s="94"/>
      <c r="E471" s="51"/>
      <c r="F471" s="51"/>
      <c r="G471" s="51"/>
      <c r="H471" s="51"/>
      <c r="I471" s="51"/>
      <c r="J471" s="51"/>
      <c r="K471" s="51"/>
      <c r="L471" s="51"/>
    </row>
    <row r="472" spans="2:12" x14ac:dyDescent="0.25">
      <c r="B472" s="93"/>
      <c r="D472" s="94"/>
      <c r="E472" s="51"/>
      <c r="F472" s="51"/>
      <c r="G472" s="51"/>
      <c r="H472" s="51"/>
      <c r="I472" s="51"/>
      <c r="J472" s="51"/>
      <c r="K472" s="51"/>
      <c r="L472" s="51"/>
    </row>
    <row r="473" spans="2:12" x14ac:dyDescent="0.25">
      <c r="B473" s="93"/>
      <c r="D473" s="94"/>
      <c r="E473" s="51"/>
      <c r="F473" s="51"/>
      <c r="G473" s="51"/>
      <c r="H473" s="51"/>
      <c r="I473" s="51"/>
      <c r="J473" s="51"/>
      <c r="K473" s="51"/>
      <c r="L473" s="51"/>
    </row>
    <row r="474" spans="2:12" x14ac:dyDescent="0.25">
      <c r="B474" s="93"/>
      <c r="D474" s="94"/>
      <c r="E474" s="51"/>
      <c r="F474" s="51"/>
      <c r="G474" s="51"/>
      <c r="H474" s="51"/>
      <c r="I474" s="51"/>
      <c r="J474" s="51"/>
      <c r="K474" s="51"/>
      <c r="L474" s="51"/>
    </row>
    <row r="475" spans="2:12" x14ac:dyDescent="0.25">
      <c r="B475" s="93"/>
      <c r="D475" s="94"/>
      <c r="E475" s="51"/>
      <c r="F475" s="51"/>
      <c r="G475" s="51"/>
      <c r="H475" s="51"/>
      <c r="I475" s="51"/>
      <c r="J475" s="51"/>
      <c r="K475" s="51"/>
      <c r="L475" s="51"/>
    </row>
    <row r="476" spans="2:12" x14ac:dyDescent="0.25">
      <c r="B476" s="93"/>
      <c r="D476" s="94"/>
      <c r="E476" s="51"/>
      <c r="F476" s="51"/>
      <c r="G476" s="51"/>
      <c r="H476" s="51"/>
      <c r="I476" s="51"/>
      <c r="J476" s="51"/>
      <c r="K476" s="51"/>
      <c r="L476" s="51"/>
    </row>
    <row r="477" spans="2:12" x14ac:dyDescent="0.25">
      <c r="B477" s="93"/>
      <c r="D477" s="94"/>
      <c r="E477" s="51"/>
      <c r="F477" s="51"/>
      <c r="G477" s="51"/>
      <c r="H477" s="51"/>
      <c r="I477" s="51"/>
      <c r="J477" s="51"/>
      <c r="K477" s="51"/>
      <c r="L477" s="51"/>
    </row>
    <row r="478" spans="2:12" x14ac:dyDescent="0.25">
      <c r="B478" s="93"/>
      <c r="D478" s="94"/>
      <c r="E478" s="51"/>
      <c r="F478" s="51"/>
      <c r="G478" s="51"/>
      <c r="H478" s="51"/>
      <c r="I478" s="51"/>
      <c r="J478" s="51"/>
      <c r="K478" s="51"/>
      <c r="L478" s="51"/>
    </row>
    <row r="479" spans="2:12" x14ac:dyDescent="0.25">
      <c r="B479" s="93"/>
      <c r="D479" s="94"/>
      <c r="E479" s="51"/>
      <c r="F479" s="51"/>
      <c r="G479" s="51"/>
      <c r="H479" s="51"/>
      <c r="I479" s="51"/>
      <c r="J479" s="51"/>
      <c r="K479" s="51"/>
      <c r="L479" s="51"/>
    </row>
    <row r="480" spans="2:12" x14ac:dyDescent="0.25">
      <c r="B480" s="93"/>
      <c r="D480" s="94"/>
      <c r="E480" s="51"/>
      <c r="F480" s="51"/>
      <c r="G480" s="51"/>
      <c r="H480" s="51"/>
      <c r="I480" s="51"/>
      <c r="J480" s="51"/>
      <c r="K480" s="51"/>
      <c r="L480" s="51"/>
    </row>
    <row r="481" spans="2:12" x14ac:dyDescent="0.25">
      <c r="B481" s="93"/>
      <c r="D481" s="94"/>
      <c r="E481" s="51"/>
      <c r="F481" s="51"/>
      <c r="G481" s="51"/>
      <c r="H481" s="51"/>
      <c r="I481" s="51"/>
      <c r="J481" s="51"/>
      <c r="K481" s="51"/>
      <c r="L481" s="51"/>
    </row>
    <row r="482" spans="2:12" x14ac:dyDescent="0.25">
      <c r="B482" s="93"/>
      <c r="D482" s="94"/>
      <c r="E482" s="51"/>
      <c r="F482" s="51"/>
      <c r="G482" s="51"/>
      <c r="H482" s="51"/>
      <c r="I482" s="51"/>
      <c r="J482" s="51"/>
      <c r="K482" s="51"/>
      <c r="L482" s="51"/>
    </row>
    <row r="483" spans="2:12" x14ac:dyDescent="0.25">
      <c r="B483" s="93"/>
      <c r="D483" s="94"/>
      <c r="E483" s="51"/>
      <c r="F483" s="51"/>
      <c r="G483" s="51"/>
      <c r="H483" s="51"/>
      <c r="I483" s="51"/>
      <c r="J483" s="51"/>
      <c r="K483" s="51"/>
      <c r="L483" s="51"/>
    </row>
    <row r="484" spans="2:12" x14ac:dyDescent="0.25">
      <c r="B484" s="93"/>
      <c r="D484" s="94"/>
      <c r="E484" s="51"/>
      <c r="F484" s="51"/>
      <c r="G484" s="51"/>
      <c r="H484" s="51"/>
      <c r="I484" s="51"/>
      <c r="J484" s="51"/>
      <c r="K484" s="51"/>
      <c r="L484" s="51"/>
    </row>
    <row r="485" spans="2:12" x14ac:dyDescent="0.25">
      <c r="B485" s="93"/>
      <c r="D485" s="94"/>
      <c r="E485" s="51"/>
      <c r="F485" s="51"/>
      <c r="G485" s="51"/>
      <c r="H485" s="51"/>
      <c r="I485" s="51"/>
      <c r="J485" s="51"/>
      <c r="K485" s="51"/>
      <c r="L485" s="51"/>
    </row>
    <row r="486" spans="2:12" x14ac:dyDescent="0.25">
      <c r="B486" s="93"/>
      <c r="D486" s="94"/>
      <c r="E486" s="51"/>
      <c r="F486" s="51"/>
      <c r="G486" s="51"/>
      <c r="H486" s="51"/>
      <c r="I486" s="51"/>
      <c r="J486" s="51"/>
      <c r="K486" s="51"/>
      <c r="L486" s="51"/>
    </row>
    <row r="487" spans="2:12" x14ac:dyDescent="0.25">
      <c r="B487" s="93"/>
      <c r="D487" s="94"/>
      <c r="E487" s="51"/>
      <c r="F487" s="51"/>
      <c r="G487" s="51"/>
      <c r="H487" s="51"/>
      <c r="I487" s="51"/>
      <c r="J487" s="51"/>
      <c r="K487" s="51"/>
      <c r="L487" s="51"/>
    </row>
    <row r="488" spans="2:12" x14ac:dyDescent="0.25">
      <c r="B488" s="93"/>
      <c r="D488" s="94"/>
      <c r="E488" s="51"/>
      <c r="F488" s="51"/>
      <c r="G488" s="51"/>
      <c r="H488" s="51"/>
      <c r="I488" s="51"/>
      <c r="J488" s="51"/>
      <c r="K488" s="51"/>
      <c r="L488" s="51"/>
    </row>
    <row r="489" spans="2:12" x14ac:dyDescent="0.25">
      <c r="B489" s="93"/>
      <c r="D489" s="94"/>
      <c r="E489" s="51"/>
      <c r="F489" s="51"/>
      <c r="G489" s="51"/>
      <c r="H489" s="51"/>
      <c r="I489" s="51"/>
      <c r="J489" s="51"/>
      <c r="K489" s="51"/>
      <c r="L489" s="51"/>
    </row>
    <row r="490" spans="2:12" x14ac:dyDescent="0.25">
      <c r="B490" s="93"/>
      <c r="D490" s="94"/>
      <c r="E490" s="51"/>
      <c r="F490" s="51"/>
      <c r="G490" s="51"/>
      <c r="H490" s="51"/>
      <c r="I490" s="51"/>
      <c r="J490" s="51"/>
      <c r="K490" s="51"/>
      <c r="L490" s="51"/>
    </row>
    <row r="491" spans="2:12" x14ac:dyDescent="0.25">
      <c r="B491" s="93"/>
      <c r="D491" s="94"/>
      <c r="E491" s="51"/>
      <c r="F491" s="51"/>
      <c r="G491" s="51"/>
      <c r="H491" s="51"/>
      <c r="I491" s="51"/>
      <c r="J491" s="51"/>
      <c r="K491" s="51"/>
      <c r="L491" s="51"/>
    </row>
    <row r="492" spans="2:12" x14ac:dyDescent="0.25">
      <c r="B492" s="93"/>
      <c r="D492" s="94"/>
      <c r="E492" s="51"/>
      <c r="F492" s="51"/>
      <c r="G492" s="51"/>
      <c r="H492" s="51"/>
      <c r="I492" s="51"/>
      <c r="J492" s="51"/>
      <c r="K492" s="51"/>
      <c r="L492" s="51"/>
    </row>
    <row r="493" spans="2:12" x14ac:dyDescent="0.25">
      <c r="B493" s="93"/>
      <c r="D493" s="94"/>
      <c r="E493" s="51"/>
      <c r="F493" s="51"/>
      <c r="G493" s="51"/>
      <c r="H493" s="51"/>
      <c r="I493" s="51"/>
      <c r="J493" s="51"/>
      <c r="K493" s="51"/>
      <c r="L493" s="51"/>
    </row>
    <row r="494" spans="2:12" x14ac:dyDescent="0.25">
      <c r="B494" s="93"/>
      <c r="D494" s="94"/>
      <c r="E494" s="51"/>
      <c r="F494" s="51"/>
      <c r="G494" s="51"/>
      <c r="H494" s="51"/>
      <c r="I494" s="51"/>
      <c r="J494" s="51"/>
      <c r="K494" s="51"/>
      <c r="L494" s="51"/>
    </row>
    <row r="495" spans="2:12" x14ac:dyDescent="0.25">
      <c r="B495" s="93"/>
      <c r="D495" s="94"/>
      <c r="E495" s="51"/>
      <c r="F495" s="51"/>
      <c r="G495" s="51"/>
      <c r="H495" s="51"/>
      <c r="I495" s="51"/>
      <c r="J495" s="51"/>
      <c r="K495" s="51"/>
      <c r="L495" s="51"/>
    </row>
    <row r="496" spans="2:12" x14ac:dyDescent="0.25">
      <c r="B496" s="93"/>
      <c r="D496" s="94"/>
      <c r="E496" s="51"/>
      <c r="F496" s="51"/>
      <c r="G496" s="51"/>
      <c r="H496" s="51"/>
      <c r="I496" s="51"/>
      <c r="J496" s="51"/>
      <c r="K496" s="51"/>
      <c r="L496" s="51"/>
    </row>
    <row r="497" spans="2:12" x14ac:dyDescent="0.25">
      <c r="B497" s="93"/>
      <c r="D497" s="94"/>
      <c r="E497" s="51"/>
      <c r="F497" s="51"/>
      <c r="G497" s="51"/>
      <c r="H497" s="51"/>
      <c r="I497" s="51"/>
      <c r="J497" s="51"/>
      <c r="K497" s="51"/>
      <c r="L497" s="51"/>
    </row>
    <row r="498" spans="2:12" x14ac:dyDescent="0.25">
      <c r="B498" s="93"/>
      <c r="D498" s="94"/>
      <c r="E498" s="51"/>
      <c r="F498" s="51"/>
      <c r="G498" s="51"/>
      <c r="H498" s="51"/>
      <c r="I498" s="51"/>
      <c r="J498" s="51"/>
      <c r="K498" s="51"/>
      <c r="L498" s="51"/>
    </row>
    <row r="499" spans="2:12" x14ac:dyDescent="0.25">
      <c r="B499" s="93"/>
      <c r="D499" s="94"/>
      <c r="E499" s="51"/>
      <c r="F499" s="51"/>
      <c r="G499" s="51"/>
      <c r="H499" s="51"/>
      <c r="I499" s="51"/>
      <c r="J499" s="51"/>
      <c r="K499" s="51"/>
      <c r="L499" s="51"/>
    </row>
    <row r="500" spans="2:12" x14ac:dyDescent="0.25">
      <c r="B500" s="93"/>
      <c r="D500" s="94"/>
      <c r="E500" s="51"/>
      <c r="F500" s="51"/>
      <c r="G500" s="51"/>
      <c r="H500" s="51"/>
      <c r="I500" s="51"/>
      <c r="J500" s="51"/>
      <c r="K500" s="51"/>
      <c r="L500" s="51"/>
    </row>
    <row r="501" spans="2:12" x14ac:dyDescent="0.25">
      <c r="B501" s="93"/>
      <c r="D501" s="94"/>
      <c r="E501" s="51"/>
      <c r="F501" s="51"/>
      <c r="G501" s="51"/>
      <c r="H501" s="51"/>
      <c r="I501" s="51"/>
      <c r="J501" s="51"/>
      <c r="K501" s="51"/>
      <c r="L501" s="51"/>
    </row>
    <row r="502" spans="2:12" x14ac:dyDescent="0.25">
      <c r="B502" s="93"/>
      <c r="D502" s="94"/>
      <c r="E502" s="51"/>
      <c r="F502" s="51"/>
      <c r="G502" s="51"/>
      <c r="H502" s="51"/>
      <c r="I502" s="51"/>
      <c r="J502" s="51"/>
      <c r="K502" s="51"/>
      <c r="L502" s="51"/>
    </row>
    <row r="503" spans="2:12" x14ac:dyDescent="0.25">
      <c r="B503" s="93"/>
      <c r="D503" s="94"/>
      <c r="E503" s="51"/>
      <c r="F503" s="51"/>
      <c r="G503" s="51"/>
      <c r="H503" s="51"/>
      <c r="I503" s="51"/>
      <c r="J503" s="51"/>
      <c r="K503" s="51"/>
      <c r="L503" s="51"/>
    </row>
    <row r="504" spans="2:12" x14ac:dyDescent="0.25">
      <c r="B504" s="93"/>
      <c r="D504" s="94"/>
      <c r="E504" s="51"/>
      <c r="F504" s="51"/>
      <c r="G504" s="51"/>
      <c r="H504" s="51"/>
      <c r="I504" s="51"/>
      <c r="J504" s="51"/>
      <c r="K504" s="51"/>
      <c r="L504" s="51"/>
    </row>
    <row r="505" spans="2:12" x14ac:dyDescent="0.25">
      <c r="B505" s="93"/>
      <c r="D505" s="94"/>
      <c r="E505" s="51"/>
      <c r="F505" s="51"/>
      <c r="G505" s="51"/>
      <c r="H505" s="51"/>
      <c r="I505" s="51"/>
      <c r="J505" s="51"/>
      <c r="K505" s="51"/>
      <c r="L505" s="51"/>
    </row>
    <row r="506" spans="2:12" x14ac:dyDescent="0.25">
      <c r="B506" s="93"/>
      <c r="D506" s="94"/>
      <c r="E506" s="51"/>
      <c r="F506" s="51"/>
      <c r="G506" s="51"/>
      <c r="H506" s="51"/>
      <c r="I506" s="51"/>
      <c r="J506" s="51"/>
      <c r="K506" s="51"/>
      <c r="L506" s="51"/>
    </row>
    <row r="507" spans="2:12" x14ac:dyDescent="0.25">
      <c r="B507" s="93"/>
      <c r="D507" s="94"/>
      <c r="E507" s="51"/>
      <c r="F507" s="51"/>
      <c r="G507" s="51"/>
      <c r="H507" s="51"/>
      <c r="I507" s="51"/>
      <c r="J507" s="51"/>
      <c r="K507" s="51"/>
      <c r="L507" s="51"/>
    </row>
    <row r="508" spans="2:12" x14ac:dyDescent="0.25">
      <c r="B508" s="93"/>
      <c r="D508" s="94"/>
      <c r="E508" s="51"/>
      <c r="F508" s="51"/>
      <c r="G508" s="51"/>
      <c r="H508" s="51"/>
      <c r="I508" s="51"/>
      <c r="J508" s="51"/>
      <c r="K508" s="51"/>
      <c r="L508" s="51"/>
    </row>
    <row r="509" spans="2:12" x14ac:dyDescent="0.25">
      <c r="B509" s="93"/>
      <c r="D509" s="94"/>
      <c r="E509" s="51"/>
      <c r="F509" s="51"/>
      <c r="G509" s="51"/>
      <c r="H509" s="51"/>
      <c r="I509" s="51"/>
      <c r="J509" s="51"/>
      <c r="K509" s="51"/>
      <c r="L509" s="51"/>
    </row>
    <row r="510" spans="2:12" x14ac:dyDescent="0.25">
      <c r="B510" s="93"/>
      <c r="D510" s="94"/>
      <c r="E510" s="51"/>
      <c r="F510" s="51"/>
      <c r="G510" s="51"/>
      <c r="H510" s="51"/>
      <c r="I510" s="51"/>
      <c r="J510" s="51"/>
      <c r="K510" s="51"/>
      <c r="L510" s="51"/>
    </row>
    <row r="511" spans="2:12" x14ac:dyDescent="0.25">
      <c r="B511" s="93"/>
      <c r="D511" s="94"/>
      <c r="E511" s="51"/>
      <c r="F511" s="51"/>
      <c r="G511" s="51"/>
      <c r="H511" s="51"/>
      <c r="I511" s="51"/>
      <c r="J511" s="51"/>
      <c r="K511" s="51"/>
      <c r="L511" s="51"/>
    </row>
    <row r="512" spans="2:12" x14ac:dyDescent="0.25">
      <c r="B512" s="93"/>
      <c r="D512" s="94"/>
      <c r="E512" s="51"/>
      <c r="F512" s="51"/>
      <c r="G512" s="51"/>
      <c r="H512" s="51"/>
      <c r="I512" s="51"/>
      <c r="J512" s="51"/>
      <c r="K512" s="51"/>
      <c r="L512" s="51"/>
    </row>
    <row r="513" spans="2:12" x14ac:dyDescent="0.25">
      <c r="B513" s="93"/>
      <c r="D513" s="94"/>
      <c r="E513" s="51"/>
      <c r="F513" s="51"/>
      <c r="G513" s="51"/>
      <c r="H513" s="51"/>
      <c r="I513" s="51"/>
      <c r="J513" s="51"/>
      <c r="K513" s="51"/>
      <c r="L513" s="51"/>
    </row>
    <row r="514" spans="2:12" x14ac:dyDescent="0.25">
      <c r="B514" s="93"/>
      <c r="D514" s="94"/>
      <c r="E514" s="51"/>
      <c r="F514" s="51"/>
      <c r="G514" s="51"/>
      <c r="H514" s="51"/>
      <c r="I514" s="51"/>
      <c r="J514" s="51"/>
      <c r="K514" s="51"/>
      <c r="L514" s="51"/>
    </row>
    <row r="515" spans="2:12" x14ac:dyDescent="0.25">
      <c r="B515" s="93"/>
      <c r="D515" s="94"/>
      <c r="E515" s="51"/>
      <c r="F515" s="51"/>
      <c r="G515" s="51"/>
      <c r="H515" s="51"/>
      <c r="I515" s="51"/>
      <c r="J515" s="51"/>
      <c r="K515" s="51"/>
      <c r="L515" s="51"/>
    </row>
    <row r="516" spans="2:12" x14ac:dyDescent="0.25">
      <c r="B516" s="93"/>
      <c r="D516" s="94"/>
      <c r="E516" s="51"/>
      <c r="F516" s="51"/>
      <c r="G516" s="51"/>
      <c r="H516" s="51"/>
      <c r="I516" s="51"/>
      <c r="J516" s="51"/>
      <c r="K516" s="51"/>
      <c r="L516" s="51"/>
    </row>
    <row r="517" spans="2:12" x14ac:dyDescent="0.25">
      <c r="B517" s="93"/>
      <c r="D517" s="94"/>
      <c r="E517" s="51"/>
      <c r="F517" s="51"/>
      <c r="G517" s="51"/>
      <c r="H517" s="51"/>
      <c r="I517" s="51"/>
      <c r="J517" s="51"/>
      <c r="K517" s="51"/>
      <c r="L517" s="51"/>
    </row>
    <row r="518" spans="2:12" x14ac:dyDescent="0.25">
      <c r="B518" s="93"/>
      <c r="D518" s="94"/>
      <c r="E518" s="51"/>
      <c r="F518" s="51"/>
      <c r="G518" s="51"/>
      <c r="H518" s="51"/>
      <c r="I518" s="51"/>
      <c r="J518" s="51"/>
      <c r="K518" s="51"/>
      <c r="L518" s="51"/>
    </row>
    <row r="519" spans="2:12" x14ac:dyDescent="0.25">
      <c r="B519" s="93"/>
      <c r="D519" s="94"/>
      <c r="E519" s="51"/>
      <c r="F519" s="51"/>
      <c r="G519" s="51"/>
      <c r="H519" s="51"/>
      <c r="I519" s="51"/>
      <c r="J519" s="51"/>
      <c r="K519" s="51"/>
      <c r="L519" s="51"/>
    </row>
    <row r="520" spans="2:12" x14ac:dyDescent="0.25">
      <c r="B520" s="93"/>
      <c r="D520" s="94"/>
      <c r="E520" s="51"/>
      <c r="F520" s="51"/>
      <c r="G520" s="51"/>
      <c r="H520" s="51"/>
      <c r="I520" s="51"/>
      <c r="J520" s="51"/>
      <c r="K520" s="51"/>
      <c r="L520" s="51"/>
    </row>
    <row r="521" spans="2:12" x14ac:dyDescent="0.25">
      <c r="B521" s="93"/>
      <c r="D521" s="94"/>
      <c r="E521" s="51"/>
      <c r="F521" s="51"/>
      <c r="G521" s="51"/>
      <c r="H521" s="51"/>
      <c r="I521" s="51"/>
      <c r="J521" s="51"/>
      <c r="K521" s="51"/>
      <c r="L521" s="51"/>
    </row>
    <row r="522" spans="2:12" x14ac:dyDescent="0.25">
      <c r="B522" s="93"/>
      <c r="D522" s="94"/>
      <c r="E522" s="51"/>
      <c r="F522" s="51"/>
      <c r="G522" s="51"/>
      <c r="H522" s="51"/>
      <c r="I522" s="51"/>
      <c r="J522" s="51"/>
      <c r="K522" s="51"/>
      <c r="L522" s="51"/>
    </row>
    <row r="523" spans="2:12" x14ac:dyDescent="0.25">
      <c r="B523" s="93"/>
      <c r="D523" s="94"/>
      <c r="E523" s="51"/>
      <c r="F523" s="51"/>
      <c r="G523" s="51"/>
      <c r="H523" s="51"/>
      <c r="I523" s="51"/>
      <c r="J523" s="51"/>
      <c r="K523" s="51"/>
      <c r="L523" s="51"/>
    </row>
    <row r="524" spans="2:12" x14ac:dyDescent="0.25">
      <c r="B524" s="93"/>
      <c r="D524" s="94"/>
      <c r="E524" s="51"/>
      <c r="F524" s="51"/>
      <c r="G524" s="51"/>
      <c r="H524" s="51"/>
      <c r="I524" s="51"/>
      <c r="J524" s="51"/>
      <c r="K524" s="51"/>
      <c r="L524" s="51"/>
    </row>
    <row r="525" spans="2:12" x14ac:dyDescent="0.25">
      <c r="B525" s="93"/>
      <c r="D525" s="94"/>
      <c r="E525" s="51"/>
      <c r="F525" s="51"/>
      <c r="G525" s="51"/>
      <c r="H525" s="51"/>
      <c r="I525" s="51"/>
      <c r="J525" s="51"/>
      <c r="K525" s="51"/>
      <c r="L525" s="51"/>
    </row>
    <row r="526" spans="2:12" x14ac:dyDescent="0.25">
      <c r="B526" s="93"/>
      <c r="D526" s="94"/>
      <c r="E526" s="51"/>
      <c r="F526" s="51"/>
      <c r="G526" s="51"/>
      <c r="H526" s="51"/>
      <c r="I526" s="51"/>
      <c r="J526" s="51"/>
      <c r="K526" s="51"/>
      <c r="L526" s="51"/>
    </row>
    <row r="527" spans="2:12" x14ac:dyDescent="0.25">
      <c r="B527" s="93"/>
      <c r="D527" s="94"/>
      <c r="E527" s="51"/>
      <c r="F527" s="51"/>
      <c r="G527" s="51"/>
      <c r="H527" s="51"/>
      <c r="I527" s="51"/>
      <c r="J527" s="51"/>
      <c r="K527" s="51"/>
      <c r="L527" s="51"/>
    </row>
    <row r="528" spans="2:12" x14ac:dyDescent="0.25">
      <c r="B528" s="93"/>
      <c r="D528" s="94"/>
      <c r="E528" s="51"/>
      <c r="F528" s="51"/>
      <c r="G528" s="51"/>
      <c r="H528" s="51"/>
      <c r="I528" s="51"/>
      <c r="J528" s="51"/>
      <c r="K528" s="51"/>
      <c r="L528" s="51"/>
    </row>
    <row r="529" spans="2:12" x14ac:dyDescent="0.25">
      <c r="B529" s="93"/>
      <c r="D529" s="94"/>
      <c r="E529" s="51"/>
      <c r="F529" s="51"/>
      <c r="G529" s="51"/>
      <c r="H529" s="51"/>
      <c r="I529" s="51"/>
      <c r="J529" s="51"/>
      <c r="K529" s="51"/>
      <c r="L529" s="51"/>
    </row>
    <row r="530" spans="2:12" x14ac:dyDescent="0.25">
      <c r="B530" s="93"/>
      <c r="D530" s="94"/>
      <c r="E530" s="51"/>
      <c r="F530" s="51"/>
      <c r="G530" s="51"/>
      <c r="H530" s="51"/>
      <c r="I530" s="51"/>
      <c r="J530" s="51"/>
      <c r="K530" s="51"/>
      <c r="L530" s="51"/>
    </row>
    <row r="531" spans="2:12" x14ac:dyDescent="0.25">
      <c r="B531" s="93"/>
      <c r="D531" s="94"/>
      <c r="E531" s="51"/>
      <c r="F531" s="51"/>
      <c r="G531" s="51"/>
      <c r="H531" s="51"/>
      <c r="I531" s="51"/>
      <c r="J531" s="51"/>
      <c r="K531" s="51"/>
      <c r="L531" s="51"/>
    </row>
    <row r="532" spans="2:12" x14ac:dyDescent="0.25">
      <c r="B532" s="93"/>
      <c r="D532" s="94"/>
      <c r="E532" s="51"/>
      <c r="F532" s="51"/>
      <c r="G532" s="51"/>
      <c r="H532" s="51"/>
      <c r="I532" s="51"/>
      <c r="J532" s="51"/>
      <c r="K532" s="51"/>
      <c r="L532" s="51"/>
    </row>
    <row r="533" spans="2:12" x14ac:dyDescent="0.25">
      <c r="B533" s="93"/>
      <c r="D533" s="94"/>
      <c r="E533" s="51"/>
      <c r="F533" s="51"/>
      <c r="G533" s="51"/>
      <c r="H533" s="51"/>
      <c r="I533" s="51"/>
      <c r="J533" s="51"/>
      <c r="K533" s="51"/>
      <c r="L533" s="51"/>
    </row>
    <row r="534" spans="2:12" x14ac:dyDescent="0.25">
      <c r="B534" s="93"/>
      <c r="D534" s="94"/>
      <c r="E534" s="51"/>
      <c r="F534" s="51"/>
      <c r="G534" s="51"/>
      <c r="H534" s="51"/>
      <c r="I534" s="51"/>
      <c r="J534" s="51"/>
      <c r="K534" s="51"/>
      <c r="L534" s="51"/>
    </row>
    <row r="535" spans="2:12" x14ac:dyDescent="0.25">
      <c r="B535" s="93"/>
      <c r="D535" s="94"/>
      <c r="E535" s="51"/>
      <c r="F535" s="51"/>
      <c r="G535" s="51"/>
      <c r="H535" s="51"/>
      <c r="I535" s="51"/>
      <c r="J535" s="51"/>
      <c r="K535" s="51"/>
      <c r="L535" s="51"/>
    </row>
    <row r="536" spans="2:12" x14ac:dyDescent="0.25">
      <c r="B536" s="93"/>
      <c r="D536" s="94"/>
      <c r="E536" s="51"/>
      <c r="F536" s="51"/>
      <c r="G536" s="51"/>
      <c r="H536" s="51"/>
      <c r="I536" s="51"/>
      <c r="J536" s="51"/>
      <c r="K536" s="51"/>
      <c r="L536" s="51"/>
    </row>
    <row r="537" spans="2:12" x14ac:dyDescent="0.25">
      <c r="B537" s="93"/>
      <c r="D537" s="94"/>
      <c r="E537" s="51"/>
      <c r="F537" s="51"/>
      <c r="G537" s="51"/>
      <c r="H537" s="51"/>
      <c r="I537" s="51"/>
      <c r="J537" s="51"/>
      <c r="K537" s="51"/>
      <c r="L537" s="51"/>
    </row>
    <row r="538" spans="2:12" x14ac:dyDescent="0.25">
      <c r="B538" s="93"/>
      <c r="D538" s="94"/>
      <c r="E538" s="51"/>
      <c r="F538" s="51"/>
      <c r="G538" s="51"/>
      <c r="H538" s="51"/>
      <c r="I538" s="51"/>
      <c r="J538" s="51"/>
      <c r="K538" s="51"/>
      <c r="L538" s="51"/>
    </row>
    <row r="539" spans="2:12" x14ac:dyDescent="0.25">
      <c r="B539" s="93"/>
      <c r="D539" s="94"/>
      <c r="E539" s="51"/>
      <c r="F539" s="51"/>
      <c r="G539" s="51"/>
      <c r="H539" s="51"/>
      <c r="I539" s="51"/>
      <c r="J539" s="51"/>
      <c r="K539" s="51"/>
      <c r="L539" s="51"/>
    </row>
    <row r="540" spans="2:12" x14ac:dyDescent="0.25">
      <c r="B540" s="93"/>
      <c r="D540" s="94"/>
      <c r="E540" s="51"/>
      <c r="F540" s="51"/>
      <c r="G540" s="51"/>
      <c r="H540" s="51"/>
      <c r="I540" s="51"/>
      <c r="J540" s="51"/>
      <c r="K540" s="51"/>
      <c r="L540" s="51"/>
    </row>
    <row r="541" spans="2:12" x14ac:dyDescent="0.25">
      <c r="B541" s="93"/>
      <c r="D541" s="94"/>
      <c r="E541" s="51"/>
      <c r="F541" s="51"/>
      <c r="G541" s="51"/>
      <c r="H541" s="51"/>
      <c r="I541" s="51"/>
      <c r="J541" s="51"/>
      <c r="K541" s="51"/>
      <c r="L541" s="51"/>
    </row>
    <row r="542" spans="2:12" x14ac:dyDescent="0.25">
      <c r="B542" s="93"/>
      <c r="D542" s="94"/>
      <c r="E542" s="51"/>
      <c r="F542" s="51"/>
      <c r="G542" s="51"/>
      <c r="H542" s="51"/>
      <c r="I542" s="51"/>
      <c r="J542" s="51"/>
      <c r="K542" s="51"/>
      <c r="L542" s="51"/>
    </row>
    <row r="543" spans="2:12" x14ac:dyDescent="0.25">
      <c r="B543" s="93"/>
      <c r="D543" s="94"/>
      <c r="E543" s="51"/>
      <c r="F543" s="51"/>
      <c r="G543" s="51"/>
      <c r="H543" s="51"/>
      <c r="I543" s="51"/>
      <c r="J543" s="51"/>
      <c r="K543" s="51"/>
      <c r="L543" s="51"/>
    </row>
    <row r="544" spans="2:12" x14ac:dyDescent="0.25">
      <c r="B544" s="93"/>
      <c r="D544" s="94"/>
      <c r="E544" s="51"/>
      <c r="F544" s="51"/>
      <c r="G544" s="51"/>
      <c r="H544" s="51"/>
      <c r="I544" s="51"/>
      <c r="J544" s="51"/>
      <c r="K544" s="51"/>
      <c r="L544" s="51"/>
    </row>
    <row r="545" spans="2:12" x14ac:dyDescent="0.25">
      <c r="B545" s="93"/>
      <c r="D545" s="94"/>
      <c r="E545" s="51"/>
      <c r="F545" s="51"/>
      <c r="G545" s="51"/>
      <c r="H545" s="51"/>
      <c r="I545" s="51"/>
      <c r="J545" s="51"/>
      <c r="K545" s="51"/>
      <c r="L545" s="51"/>
    </row>
    <row r="546" spans="2:12" x14ac:dyDescent="0.25">
      <c r="B546" s="93"/>
      <c r="D546" s="94"/>
      <c r="E546" s="51"/>
      <c r="F546" s="51"/>
      <c r="G546" s="51"/>
      <c r="H546" s="51"/>
      <c r="I546" s="51"/>
      <c r="J546" s="51"/>
      <c r="K546" s="51"/>
      <c r="L546" s="51"/>
    </row>
    <row r="547" spans="2:12" x14ac:dyDescent="0.25">
      <c r="B547" s="93"/>
      <c r="D547" s="94"/>
      <c r="E547" s="51"/>
      <c r="F547" s="51"/>
      <c r="G547" s="51"/>
      <c r="H547" s="51"/>
      <c r="I547" s="51"/>
      <c r="J547" s="51"/>
      <c r="K547" s="51"/>
      <c r="L547" s="51"/>
    </row>
    <row r="548" spans="2:12" x14ac:dyDescent="0.25">
      <c r="B548" s="93"/>
      <c r="D548" s="94"/>
      <c r="E548" s="51"/>
      <c r="F548" s="51"/>
      <c r="G548" s="51"/>
      <c r="H548" s="51"/>
      <c r="I548" s="51"/>
      <c r="J548" s="51"/>
      <c r="K548" s="51"/>
      <c r="L548" s="51"/>
    </row>
    <row r="549" spans="2:12" x14ac:dyDescent="0.25">
      <c r="B549" s="93"/>
      <c r="D549" s="94"/>
      <c r="E549" s="51"/>
      <c r="F549" s="51"/>
      <c r="G549" s="51"/>
      <c r="H549" s="51"/>
      <c r="I549" s="51"/>
      <c r="J549" s="51"/>
      <c r="K549" s="51"/>
      <c r="L549" s="51"/>
    </row>
    <row r="550" spans="2:12" x14ac:dyDescent="0.25">
      <c r="B550" s="93"/>
      <c r="D550" s="94"/>
      <c r="E550" s="51"/>
      <c r="F550" s="51"/>
      <c r="G550" s="51"/>
      <c r="H550" s="51"/>
      <c r="I550" s="51"/>
      <c r="J550" s="51"/>
      <c r="K550" s="51"/>
      <c r="L550" s="51"/>
    </row>
    <row r="551" spans="2:12" x14ac:dyDescent="0.25">
      <c r="B551" s="93"/>
      <c r="D551" s="94"/>
      <c r="E551" s="51"/>
      <c r="F551" s="51"/>
      <c r="G551" s="51"/>
      <c r="H551" s="51"/>
      <c r="I551" s="51"/>
      <c r="J551" s="51"/>
      <c r="K551" s="51"/>
      <c r="L551" s="51"/>
    </row>
    <row r="552" spans="2:12" x14ac:dyDescent="0.25">
      <c r="B552" s="93"/>
      <c r="D552" s="94"/>
      <c r="E552" s="51"/>
      <c r="F552" s="51"/>
      <c r="G552" s="51"/>
      <c r="H552" s="51"/>
      <c r="I552" s="51"/>
      <c r="J552" s="51"/>
      <c r="K552" s="51"/>
      <c r="L552" s="51"/>
    </row>
    <row r="553" spans="2:12" x14ac:dyDescent="0.25">
      <c r="B553" s="93"/>
      <c r="D553" s="94"/>
      <c r="E553" s="51"/>
      <c r="F553" s="51"/>
      <c r="G553" s="51"/>
      <c r="H553" s="51"/>
      <c r="I553" s="51"/>
      <c r="J553" s="51"/>
      <c r="K553" s="51"/>
      <c r="L553" s="51"/>
    </row>
    <row r="554" spans="2:12" x14ac:dyDescent="0.25">
      <c r="B554" s="93"/>
      <c r="D554" s="94"/>
      <c r="E554" s="51"/>
      <c r="F554" s="51"/>
      <c r="G554" s="51"/>
      <c r="H554" s="51"/>
      <c r="I554" s="51"/>
      <c r="J554" s="51"/>
      <c r="K554" s="51"/>
      <c r="L554" s="51"/>
    </row>
    <row r="555" spans="2:12" x14ac:dyDescent="0.25">
      <c r="B555" s="93"/>
      <c r="D555" s="94"/>
      <c r="E555" s="51"/>
      <c r="F555" s="51"/>
      <c r="G555" s="51"/>
      <c r="H555" s="51"/>
      <c r="I555" s="51"/>
      <c r="J555" s="51"/>
      <c r="K555" s="51"/>
      <c r="L555" s="51"/>
    </row>
    <row r="556" spans="2:12" x14ac:dyDescent="0.25">
      <c r="B556" s="93"/>
      <c r="D556" s="94"/>
      <c r="E556" s="51"/>
      <c r="F556" s="51"/>
      <c r="G556" s="51"/>
      <c r="H556" s="51"/>
      <c r="I556" s="51"/>
      <c r="J556" s="51"/>
      <c r="K556" s="51"/>
      <c r="L556" s="51"/>
    </row>
    <row r="557" spans="2:12" x14ac:dyDescent="0.25">
      <c r="B557" s="93"/>
      <c r="D557" s="94"/>
      <c r="E557" s="51"/>
      <c r="F557" s="51"/>
      <c r="G557" s="51"/>
      <c r="H557" s="51"/>
      <c r="I557" s="51"/>
      <c r="J557" s="51"/>
      <c r="K557" s="51"/>
      <c r="L557" s="51"/>
    </row>
    <row r="558" spans="2:12" x14ac:dyDescent="0.25">
      <c r="B558" s="93"/>
      <c r="D558" s="94"/>
      <c r="E558" s="51"/>
      <c r="F558" s="51"/>
      <c r="G558" s="51"/>
      <c r="H558" s="51"/>
      <c r="I558" s="51"/>
      <c r="J558" s="51"/>
      <c r="K558" s="51"/>
      <c r="L558" s="51"/>
    </row>
    <row r="559" spans="2:12" x14ac:dyDescent="0.25">
      <c r="B559" s="93"/>
      <c r="D559" s="94"/>
      <c r="E559" s="51"/>
      <c r="F559" s="51"/>
      <c r="G559" s="51"/>
      <c r="H559" s="51"/>
      <c r="I559" s="51"/>
      <c r="J559" s="51"/>
      <c r="K559" s="51"/>
      <c r="L559" s="51"/>
    </row>
    <row r="560" spans="2:12" x14ac:dyDescent="0.25">
      <c r="B560" s="93"/>
      <c r="D560" s="94"/>
      <c r="E560" s="51"/>
      <c r="F560" s="51"/>
      <c r="G560" s="51"/>
      <c r="H560" s="51"/>
      <c r="I560" s="51"/>
      <c r="J560" s="51"/>
      <c r="K560" s="51"/>
      <c r="L560" s="51"/>
    </row>
    <row r="561" spans="2:12" x14ac:dyDescent="0.25">
      <c r="B561" s="93"/>
      <c r="D561" s="94"/>
      <c r="E561" s="51"/>
      <c r="F561" s="51"/>
      <c r="G561" s="51"/>
      <c r="H561" s="51"/>
      <c r="I561" s="51"/>
      <c r="J561" s="51"/>
      <c r="K561" s="51"/>
      <c r="L561" s="51"/>
    </row>
    <row r="562" spans="2:12" x14ac:dyDescent="0.25">
      <c r="B562" s="93"/>
      <c r="D562" s="94"/>
      <c r="E562" s="51"/>
      <c r="F562" s="51"/>
      <c r="G562" s="51"/>
      <c r="H562" s="51"/>
      <c r="I562" s="51"/>
      <c r="J562" s="51"/>
      <c r="K562" s="51"/>
      <c r="L562" s="51"/>
    </row>
    <row r="563" spans="2:12" x14ac:dyDescent="0.25">
      <c r="B563" s="93"/>
      <c r="D563" s="94"/>
      <c r="E563" s="51"/>
      <c r="F563" s="51"/>
      <c r="G563" s="51"/>
      <c r="H563" s="51"/>
      <c r="I563" s="51"/>
      <c r="J563" s="51"/>
      <c r="K563" s="51"/>
      <c r="L563" s="51"/>
    </row>
    <row r="564" spans="2:12" x14ac:dyDescent="0.25">
      <c r="B564" s="93"/>
      <c r="D564" s="94"/>
      <c r="E564" s="51"/>
      <c r="F564" s="51"/>
      <c r="G564" s="51"/>
      <c r="H564" s="51"/>
      <c r="I564" s="51"/>
      <c r="J564" s="51"/>
      <c r="K564" s="51"/>
      <c r="L564" s="51"/>
    </row>
    <row r="565" spans="2:12" x14ac:dyDescent="0.25">
      <c r="B565" s="93"/>
      <c r="D565" s="94"/>
      <c r="E565" s="51"/>
      <c r="F565" s="51"/>
      <c r="G565" s="51"/>
      <c r="H565" s="51"/>
      <c r="I565" s="51"/>
      <c r="J565" s="51"/>
      <c r="K565" s="51"/>
      <c r="L565" s="51"/>
    </row>
    <row r="566" spans="2:12" x14ac:dyDescent="0.25">
      <c r="B566" s="93"/>
      <c r="D566" s="94"/>
      <c r="E566" s="51"/>
      <c r="F566" s="51"/>
      <c r="G566" s="51"/>
      <c r="H566" s="51"/>
      <c r="I566" s="51"/>
      <c r="J566" s="51"/>
      <c r="K566" s="51"/>
      <c r="L566" s="51"/>
    </row>
    <row r="567" spans="2:12" x14ac:dyDescent="0.25">
      <c r="B567" s="93"/>
      <c r="D567" s="94"/>
      <c r="E567" s="51"/>
      <c r="F567" s="51"/>
      <c r="G567" s="51"/>
      <c r="H567" s="51"/>
      <c r="I567" s="51"/>
      <c r="J567" s="51"/>
      <c r="K567" s="51"/>
      <c r="L567" s="51"/>
    </row>
    <row r="568" spans="2:12" x14ac:dyDescent="0.25">
      <c r="B568" s="93"/>
      <c r="D568" s="94"/>
      <c r="E568" s="51"/>
      <c r="F568" s="51"/>
      <c r="G568" s="51"/>
      <c r="H568" s="51"/>
      <c r="I568" s="51"/>
      <c r="J568" s="51"/>
      <c r="K568" s="51"/>
      <c r="L568" s="51"/>
    </row>
    <row r="569" spans="2:12" x14ac:dyDescent="0.25">
      <c r="B569" s="93"/>
      <c r="D569" s="94"/>
      <c r="E569" s="51"/>
      <c r="F569" s="51"/>
      <c r="G569" s="51"/>
      <c r="H569" s="51"/>
      <c r="I569" s="51"/>
      <c r="J569" s="51"/>
      <c r="K569" s="51"/>
      <c r="L569" s="51"/>
    </row>
    <row r="570" spans="2:12" x14ac:dyDescent="0.25">
      <c r="B570" s="93"/>
      <c r="D570" s="94"/>
      <c r="E570" s="51"/>
      <c r="F570" s="51"/>
      <c r="G570" s="51"/>
      <c r="H570" s="51"/>
      <c r="I570" s="51"/>
      <c r="J570" s="51"/>
      <c r="K570" s="51"/>
      <c r="L570" s="51"/>
    </row>
    <row r="571" spans="2:12" x14ac:dyDescent="0.25">
      <c r="B571" s="93"/>
      <c r="D571" s="94"/>
      <c r="E571" s="51"/>
      <c r="F571" s="51"/>
      <c r="G571" s="51"/>
      <c r="H571" s="51"/>
      <c r="I571" s="51"/>
      <c r="J571" s="51"/>
      <c r="K571" s="51"/>
      <c r="L571" s="51"/>
    </row>
    <row r="572" spans="2:12" x14ac:dyDescent="0.25">
      <c r="B572" s="93"/>
      <c r="D572" s="94"/>
      <c r="E572" s="51"/>
      <c r="F572" s="51"/>
      <c r="G572" s="51"/>
      <c r="H572" s="51"/>
      <c r="I572" s="51"/>
      <c r="J572" s="51"/>
      <c r="K572" s="51"/>
      <c r="L572" s="51"/>
    </row>
    <row r="573" spans="2:12" x14ac:dyDescent="0.25">
      <c r="B573" s="93"/>
      <c r="D573" s="94"/>
      <c r="E573" s="51"/>
      <c r="F573" s="51"/>
      <c r="G573" s="51"/>
      <c r="H573" s="51"/>
      <c r="I573" s="51"/>
      <c r="J573" s="51"/>
      <c r="K573" s="51"/>
      <c r="L573" s="51"/>
    </row>
    <row r="574" spans="2:12" x14ac:dyDescent="0.25">
      <c r="B574" s="93"/>
      <c r="D574" s="94"/>
      <c r="E574" s="51"/>
      <c r="F574" s="51"/>
      <c r="G574" s="51"/>
      <c r="H574" s="51"/>
      <c r="I574" s="51"/>
      <c r="J574" s="51"/>
      <c r="K574" s="51"/>
      <c r="L574" s="51"/>
    </row>
    <row r="575" spans="2:12" x14ac:dyDescent="0.25">
      <c r="B575" s="93"/>
      <c r="D575" s="94"/>
      <c r="E575" s="51"/>
      <c r="F575" s="51"/>
      <c r="G575" s="51"/>
      <c r="H575" s="51"/>
      <c r="I575" s="51"/>
      <c r="J575" s="51"/>
      <c r="K575" s="51"/>
      <c r="L575" s="51"/>
    </row>
    <row r="576" spans="2:12" x14ac:dyDescent="0.25">
      <c r="B576" s="93"/>
      <c r="D576" s="94"/>
      <c r="E576" s="51"/>
      <c r="F576" s="51"/>
      <c r="G576" s="51"/>
      <c r="H576" s="51"/>
      <c r="I576" s="51"/>
      <c r="J576" s="51"/>
      <c r="K576" s="51"/>
      <c r="L576" s="51"/>
    </row>
    <row r="577" spans="2:12" x14ac:dyDescent="0.25">
      <c r="B577" s="93"/>
      <c r="D577" s="94"/>
      <c r="E577" s="51"/>
      <c r="F577" s="51"/>
      <c r="G577" s="51"/>
      <c r="H577" s="51"/>
      <c r="I577" s="51"/>
      <c r="J577" s="51"/>
      <c r="K577" s="51"/>
      <c r="L577" s="51"/>
    </row>
    <row r="578" spans="2:12" x14ac:dyDescent="0.25">
      <c r="B578" s="93"/>
      <c r="D578" s="94"/>
      <c r="E578" s="51"/>
      <c r="F578" s="51"/>
      <c r="G578" s="51"/>
      <c r="H578" s="51"/>
      <c r="I578" s="51"/>
      <c r="J578" s="51"/>
      <c r="K578" s="51"/>
      <c r="L578" s="51"/>
    </row>
    <row r="579" spans="2:12" x14ac:dyDescent="0.25">
      <c r="B579" s="93"/>
      <c r="D579" s="94"/>
      <c r="E579" s="51"/>
      <c r="F579" s="51"/>
      <c r="G579" s="51"/>
      <c r="H579" s="51"/>
      <c r="I579" s="51"/>
      <c r="J579" s="51"/>
      <c r="K579" s="51"/>
      <c r="L579" s="51"/>
    </row>
    <row r="580" spans="2:12" x14ac:dyDescent="0.25">
      <c r="B580" s="93"/>
      <c r="D580" s="94"/>
      <c r="E580" s="51"/>
      <c r="F580" s="51"/>
      <c r="G580" s="51"/>
      <c r="H580" s="51"/>
      <c r="I580" s="51"/>
      <c r="J580" s="51"/>
      <c r="K580" s="51"/>
      <c r="L580" s="51"/>
    </row>
    <row r="581" spans="2:12" x14ac:dyDescent="0.25">
      <c r="B581" s="93"/>
      <c r="D581" s="94"/>
      <c r="E581" s="51"/>
      <c r="F581" s="51"/>
      <c r="G581" s="51"/>
      <c r="H581" s="51"/>
      <c r="I581" s="51"/>
      <c r="J581" s="51"/>
      <c r="K581" s="51"/>
      <c r="L581" s="51"/>
    </row>
    <row r="582" spans="2:12" x14ac:dyDescent="0.25">
      <c r="B582" s="93"/>
      <c r="D582" s="94"/>
      <c r="E582" s="51"/>
      <c r="F582" s="51"/>
      <c r="G582" s="51"/>
      <c r="H582" s="51"/>
      <c r="I582" s="51"/>
      <c r="J582" s="51"/>
      <c r="K582" s="51"/>
      <c r="L582" s="51"/>
    </row>
    <row r="583" spans="2:12" x14ac:dyDescent="0.25">
      <c r="B583" s="93"/>
      <c r="D583" s="94"/>
      <c r="E583" s="51"/>
      <c r="F583" s="51"/>
      <c r="G583" s="51"/>
      <c r="H583" s="51"/>
      <c r="I583" s="51"/>
      <c r="J583" s="51"/>
      <c r="K583" s="51"/>
      <c r="L583" s="51"/>
    </row>
    <row r="584" spans="2:12" x14ac:dyDescent="0.25">
      <c r="B584" s="93"/>
      <c r="D584" s="94"/>
      <c r="E584" s="51"/>
      <c r="F584" s="51"/>
      <c r="G584" s="51"/>
      <c r="H584" s="51"/>
      <c r="I584" s="51"/>
      <c r="J584" s="51"/>
      <c r="K584" s="51"/>
      <c r="L584" s="51"/>
    </row>
    <row r="585" spans="2:12" x14ac:dyDescent="0.25">
      <c r="B585" s="93"/>
      <c r="D585" s="94"/>
      <c r="E585" s="51"/>
      <c r="F585" s="51"/>
      <c r="G585" s="51"/>
      <c r="H585" s="51"/>
      <c r="I585" s="51"/>
      <c r="J585" s="51"/>
      <c r="K585" s="51"/>
      <c r="L585" s="51"/>
    </row>
    <row r="586" spans="2:12" x14ac:dyDescent="0.25">
      <c r="B586" s="93"/>
      <c r="D586" s="94"/>
      <c r="E586" s="51"/>
      <c r="F586" s="51"/>
      <c r="G586" s="51"/>
      <c r="H586" s="51"/>
      <c r="I586" s="51"/>
      <c r="J586" s="51"/>
      <c r="K586" s="51"/>
      <c r="L586" s="51"/>
    </row>
    <row r="587" spans="2:12" x14ac:dyDescent="0.25">
      <c r="B587" s="93"/>
      <c r="D587" s="94"/>
      <c r="E587" s="51"/>
      <c r="F587" s="51"/>
      <c r="G587" s="51"/>
      <c r="H587" s="51"/>
      <c r="I587" s="51"/>
      <c r="J587" s="51"/>
      <c r="K587" s="51"/>
      <c r="L587" s="51"/>
    </row>
    <row r="588" spans="2:12" x14ac:dyDescent="0.25">
      <c r="B588" s="93"/>
      <c r="D588" s="94"/>
      <c r="E588" s="51"/>
      <c r="F588" s="51"/>
      <c r="G588" s="51"/>
      <c r="H588" s="51"/>
      <c r="I588" s="51"/>
      <c r="J588" s="51"/>
      <c r="K588" s="51"/>
      <c r="L588" s="51"/>
    </row>
    <row r="589" spans="2:12" x14ac:dyDescent="0.25">
      <c r="B589" s="93"/>
      <c r="D589" s="94"/>
      <c r="E589" s="51"/>
      <c r="F589" s="51"/>
      <c r="G589" s="51"/>
      <c r="H589" s="51"/>
      <c r="I589" s="51"/>
      <c r="J589" s="51"/>
      <c r="K589" s="51"/>
      <c r="L589" s="51"/>
    </row>
    <row r="590" spans="2:12" x14ac:dyDescent="0.25">
      <c r="B590" s="93"/>
      <c r="D590" s="94"/>
      <c r="E590" s="51"/>
      <c r="F590" s="51"/>
      <c r="G590" s="51"/>
      <c r="H590" s="51"/>
      <c r="I590" s="51"/>
      <c r="J590" s="51"/>
      <c r="K590" s="51"/>
      <c r="L590" s="51"/>
    </row>
    <row r="591" spans="2:12" x14ac:dyDescent="0.25">
      <c r="B591" s="93"/>
      <c r="D591" s="94"/>
      <c r="E591" s="51"/>
      <c r="F591" s="51"/>
      <c r="G591" s="51"/>
      <c r="H591" s="51"/>
      <c r="I591" s="51"/>
      <c r="J591" s="51"/>
      <c r="K591" s="51"/>
      <c r="L591" s="51"/>
    </row>
    <row r="592" spans="2:12" x14ac:dyDescent="0.25">
      <c r="B592" s="93"/>
      <c r="D592" s="94"/>
      <c r="E592" s="51"/>
      <c r="F592" s="51"/>
      <c r="G592" s="51"/>
      <c r="H592" s="51"/>
      <c r="I592" s="51"/>
      <c r="J592" s="51"/>
      <c r="K592" s="51"/>
      <c r="L592" s="51"/>
    </row>
    <row r="593" spans="2:12" x14ac:dyDescent="0.25">
      <c r="B593" s="93"/>
      <c r="D593" s="94"/>
      <c r="E593" s="51"/>
      <c r="F593" s="51"/>
      <c r="G593" s="51"/>
      <c r="H593" s="51"/>
      <c r="I593" s="51"/>
      <c r="J593" s="51"/>
      <c r="K593" s="51"/>
      <c r="L593" s="51"/>
    </row>
    <row r="594" spans="2:12" x14ac:dyDescent="0.25">
      <c r="B594" s="93"/>
      <c r="D594" s="94"/>
      <c r="E594" s="51"/>
      <c r="F594" s="51"/>
      <c r="G594" s="51"/>
      <c r="H594" s="51"/>
      <c r="I594" s="51"/>
      <c r="J594" s="51"/>
      <c r="K594" s="51"/>
      <c r="L594" s="51"/>
    </row>
    <row r="595" spans="2:12" x14ac:dyDescent="0.25">
      <c r="B595" s="93"/>
      <c r="D595" s="94"/>
      <c r="E595" s="51"/>
      <c r="F595" s="51"/>
      <c r="G595" s="51"/>
      <c r="H595" s="51"/>
      <c r="I595" s="51"/>
      <c r="J595" s="51"/>
      <c r="K595" s="51"/>
      <c r="L595" s="51"/>
    </row>
    <row r="596" spans="2:12" x14ac:dyDescent="0.25">
      <c r="B596" s="93"/>
      <c r="D596" s="94"/>
      <c r="E596" s="51"/>
      <c r="F596" s="51"/>
      <c r="G596" s="51"/>
      <c r="H596" s="51"/>
      <c r="I596" s="51"/>
      <c r="J596" s="51"/>
      <c r="K596" s="51"/>
      <c r="L596" s="51"/>
    </row>
    <row r="597" spans="2:12" x14ac:dyDescent="0.25">
      <c r="B597" s="93"/>
      <c r="D597" s="94"/>
      <c r="E597" s="51"/>
      <c r="F597" s="51"/>
      <c r="G597" s="51"/>
      <c r="H597" s="51"/>
      <c r="I597" s="51"/>
      <c r="J597" s="51"/>
      <c r="K597" s="51"/>
      <c r="L597" s="51"/>
    </row>
    <row r="598" spans="2:12" x14ac:dyDescent="0.25">
      <c r="B598" s="93"/>
      <c r="D598" s="94"/>
      <c r="E598" s="51"/>
      <c r="F598" s="51"/>
      <c r="G598" s="51"/>
      <c r="H598" s="51"/>
      <c r="I598" s="51"/>
      <c r="J598" s="51"/>
      <c r="K598" s="51"/>
      <c r="L598" s="51"/>
    </row>
    <row r="599" spans="2:12" x14ac:dyDescent="0.25">
      <c r="B599" s="93"/>
      <c r="D599" s="94"/>
      <c r="E599" s="51"/>
      <c r="F599" s="51"/>
      <c r="G599" s="51"/>
      <c r="H599" s="51"/>
      <c r="I599" s="51"/>
      <c r="J599" s="51"/>
      <c r="K599" s="51"/>
      <c r="L599" s="51"/>
    </row>
    <row r="600" spans="2:12" x14ac:dyDescent="0.25">
      <c r="B600" s="93"/>
      <c r="D600" s="94"/>
      <c r="E600" s="51"/>
      <c r="F600" s="51"/>
      <c r="G600" s="51"/>
      <c r="H600" s="51"/>
      <c r="I600" s="51"/>
      <c r="J600" s="51"/>
      <c r="K600" s="51"/>
      <c r="L600" s="51"/>
    </row>
    <row r="601" spans="2:12" x14ac:dyDescent="0.25">
      <c r="B601" s="93"/>
      <c r="D601" s="94"/>
      <c r="E601" s="51"/>
      <c r="F601" s="51"/>
      <c r="G601" s="51"/>
      <c r="H601" s="51"/>
      <c r="I601" s="51"/>
      <c r="J601" s="51"/>
      <c r="K601" s="51"/>
      <c r="L601" s="51"/>
    </row>
    <row r="602" spans="2:12" x14ac:dyDescent="0.25">
      <c r="B602" s="93"/>
      <c r="D602" s="94"/>
      <c r="E602" s="51"/>
      <c r="F602" s="51"/>
      <c r="G602" s="51"/>
      <c r="H602" s="51"/>
      <c r="I602" s="51"/>
      <c r="J602" s="51"/>
      <c r="K602" s="51"/>
      <c r="L602" s="51"/>
    </row>
    <row r="603" spans="2:12" x14ac:dyDescent="0.25">
      <c r="B603" s="93"/>
      <c r="D603" s="94"/>
      <c r="E603" s="51"/>
      <c r="F603" s="51"/>
      <c r="G603" s="51"/>
      <c r="H603" s="51"/>
      <c r="I603" s="51"/>
      <c r="J603" s="51"/>
      <c r="K603" s="51"/>
      <c r="L603" s="51"/>
    </row>
    <row r="604" spans="2:12" x14ac:dyDescent="0.25">
      <c r="B604" s="93"/>
      <c r="D604" s="94"/>
      <c r="E604" s="51"/>
      <c r="F604" s="51"/>
      <c r="G604" s="51"/>
      <c r="H604" s="51"/>
      <c r="I604" s="51"/>
      <c r="J604" s="51"/>
      <c r="K604" s="51"/>
      <c r="L604" s="51"/>
    </row>
    <row r="605" spans="2:12" x14ac:dyDescent="0.25">
      <c r="B605" s="93"/>
      <c r="D605" s="94"/>
      <c r="E605" s="51"/>
      <c r="F605" s="51"/>
      <c r="G605" s="51"/>
      <c r="H605" s="51"/>
      <c r="I605" s="51"/>
      <c r="J605" s="51"/>
      <c r="K605" s="51"/>
      <c r="L605" s="51"/>
    </row>
    <row r="606" spans="2:12" x14ac:dyDescent="0.25">
      <c r="B606" s="93"/>
      <c r="D606" s="94"/>
      <c r="E606" s="51"/>
      <c r="F606" s="51"/>
      <c r="G606" s="51"/>
      <c r="H606" s="51"/>
      <c r="I606" s="51"/>
      <c r="J606" s="51"/>
      <c r="K606" s="51"/>
      <c r="L606" s="51"/>
    </row>
    <row r="607" spans="2:12" x14ac:dyDescent="0.25">
      <c r="B607" s="93"/>
      <c r="D607" s="94"/>
      <c r="E607" s="51"/>
      <c r="F607" s="51"/>
      <c r="G607" s="51"/>
      <c r="H607" s="51"/>
      <c r="I607" s="51"/>
      <c r="J607" s="51"/>
      <c r="K607" s="51"/>
      <c r="L607" s="51"/>
    </row>
    <row r="608" spans="2:12" x14ac:dyDescent="0.25">
      <c r="B608" s="93"/>
      <c r="D608" s="94"/>
      <c r="E608" s="51"/>
      <c r="F608" s="51"/>
      <c r="G608" s="51"/>
      <c r="H608" s="51"/>
      <c r="I608" s="51"/>
      <c r="J608" s="51"/>
      <c r="K608" s="51"/>
      <c r="L608" s="51"/>
    </row>
    <row r="609" spans="2:12" x14ac:dyDescent="0.25">
      <c r="B609" s="93"/>
      <c r="D609" s="94"/>
      <c r="E609" s="51"/>
      <c r="F609" s="51"/>
      <c r="G609" s="51"/>
      <c r="H609" s="51"/>
      <c r="I609" s="51"/>
      <c r="J609" s="51"/>
      <c r="K609" s="51"/>
      <c r="L609" s="51"/>
    </row>
    <row r="610" spans="2:12" x14ac:dyDescent="0.25">
      <c r="B610" s="93"/>
      <c r="D610" s="94"/>
      <c r="E610" s="51"/>
      <c r="F610" s="51"/>
      <c r="G610" s="51"/>
      <c r="H610" s="51"/>
      <c r="I610" s="51"/>
      <c r="J610" s="51"/>
      <c r="K610" s="51"/>
      <c r="L610" s="51"/>
    </row>
    <row r="611" spans="2:12" x14ac:dyDescent="0.25">
      <c r="B611" s="93"/>
      <c r="D611" s="94"/>
      <c r="E611" s="51"/>
      <c r="F611" s="51"/>
      <c r="G611" s="51"/>
      <c r="H611" s="51"/>
      <c r="I611" s="51"/>
      <c r="J611" s="51"/>
      <c r="K611" s="51"/>
      <c r="L611" s="51"/>
    </row>
    <row r="612" spans="2:12" x14ac:dyDescent="0.25">
      <c r="B612" s="93"/>
      <c r="D612" s="94"/>
      <c r="E612" s="51"/>
      <c r="F612" s="51"/>
      <c r="G612" s="51"/>
      <c r="H612" s="51"/>
      <c r="I612" s="51"/>
      <c r="J612" s="51"/>
      <c r="K612" s="51"/>
      <c r="L612" s="51"/>
    </row>
    <row r="613" spans="2:12" x14ac:dyDescent="0.25">
      <c r="B613" s="93"/>
      <c r="D613" s="94"/>
      <c r="E613" s="51"/>
      <c r="F613" s="51"/>
      <c r="G613" s="51"/>
      <c r="H613" s="51"/>
      <c r="I613" s="51"/>
      <c r="J613" s="51"/>
      <c r="K613" s="51"/>
      <c r="L613" s="51"/>
    </row>
    <row r="614" spans="2:12" x14ac:dyDescent="0.25">
      <c r="B614" s="93"/>
      <c r="D614" s="94"/>
      <c r="E614" s="51"/>
      <c r="F614" s="51"/>
      <c r="G614" s="51"/>
      <c r="H614" s="51"/>
      <c r="I614" s="51"/>
      <c r="J614" s="51"/>
      <c r="K614" s="51"/>
      <c r="L614" s="51"/>
    </row>
    <row r="615" spans="2:12" x14ac:dyDescent="0.25">
      <c r="B615" s="93"/>
      <c r="D615" s="94"/>
      <c r="E615" s="51"/>
      <c r="F615" s="51"/>
      <c r="G615" s="51"/>
      <c r="H615" s="51"/>
      <c r="I615" s="51"/>
      <c r="J615" s="51"/>
      <c r="K615" s="51"/>
      <c r="L615" s="51"/>
    </row>
    <row r="616" spans="2:12" x14ac:dyDescent="0.25">
      <c r="B616" s="93"/>
      <c r="D616" s="94"/>
      <c r="E616" s="51"/>
      <c r="F616" s="51"/>
      <c r="G616" s="51"/>
      <c r="H616" s="51"/>
      <c r="I616" s="51"/>
      <c r="J616" s="51"/>
      <c r="K616" s="51"/>
      <c r="L616" s="51"/>
    </row>
    <row r="617" spans="2:12" x14ac:dyDescent="0.25">
      <c r="B617" s="93"/>
      <c r="D617" s="94"/>
      <c r="E617" s="51"/>
      <c r="F617" s="51"/>
      <c r="G617" s="51"/>
      <c r="H617" s="51"/>
      <c r="I617" s="51"/>
      <c r="J617" s="51"/>
      <c r="K617" s="51"/>
      <c r="L617" s="51"/>
    </row>
    <row r="618" spans="2:12" x14ac:dyDescent="0.25">
      <c r="B618" s="93"/>
      <c r="D618" s="94"/>
      <c r="E618" s="51"/>
      <c r="F618" s="51"/>
      <c r="G618" s="51"/>
      <c r="H618" s="51"/>
      <c r="I618" s="51"/>
      <c r="J618" s="51"/>
      <c r="K618" s="51"/>
      <c r="L618" s="51"/>
    </row>
    <row r="619" spans="2:12" x14ac:dyDescent="0.25">
      <c r="B619" s="93"/>
      <c r="D619" s="94"/>
      <c r="E619" s="51"/>
      <c r="F619" s="51"/>
      <c r="G619" s="51"/>
      <c r="H619" s="51"/>
      <c r="I619" s="51"/>
      <c r="J619" s="51"/>
      <c r="K619" s="51"/>
      <c r="L619" s="51"/>
    </row>
    <row r="620" spans="2:12" x14ac:dyDescent="0.25">
      <c r="B620" s="93"/>
      <c r="D620" s="94"/>
      <c r="E620" s="51"/>
      <c r="F620" s="51"/>
      <c r="G620" s="51"/>
      <c r="H620" s="51"/>
      <c r="I620" s="51"/>
      <c r="J620" s="51"/>
      <c r="K620" s="51"/>
      <c r="L620" s="51"/>
    </row>
    <row r="621" spans="2:12" x14ac:dyDescent="0.25">
      <c r="B621" s="93"/>
      <c r="D621" s="94"/>
      <c r="E621" s="51"/>
      <c r="F621" s="51"/>
      <c r="G621" s="51"/>
      <c r="H621" s="51"/>
      <c r="I621" s="51"/>
      <c r="J621" s="51"/>
      <c r="K621" s="51"/>
      <c r="L621" s="51"/>
    </row>
    <row r="622" spans="2:12" x14ac:dyDescent="0.25">
      <c r="B622" s="93"/>
      <c r="D622" s="94"/>
      <c r="E622" s="51"/>
      <c r="F622" s="51"/>
      <c r="G622" s="51"/>
      <c r="H622" s="51"/>
      <c r="I622" s="51"/>
      <c r="J622" s="51"/>
      <c r="K622" s="51"/>
      <c r="L622" s="51"/>
    </row>
    <row r="623" spans="2:12" x14ac:dyDescent="0.25">
      <c r="B623" s="93"/>
      <c r="D623" s="94"/>
      <c r="E623" s="51"/>
      <c r="F623" s="51"/>
      <c r="G623" s="51"/>
      <c r="H623" s="51"/>
      <c r="I623" s="51"/>
      <c r="J623" s="51"/>
      <c r="K623" s="51"/>
      <c r="L623" s="51"/>
    </row>
    <row r="624" spans="2:12" x14ac:dyDescent="0.25">
      <c r="B624" s="93"/>
      <c r="D624" s="94"/>
      <c r="E624" s="51"/>
      <c r="F624" s="51"/>
      <c r="G624" s="51"/>
      <c r="H624" s="51"/>
      <c r="I624" s="51"/>
      <c r="J624" s="51"/>
      <c r="K624" s="51"/>
      <c r="L624" s="51"/>
    </row>
    <row r="625" spans="2:12" x14ac:dyDescent="0.25">
      <c r="B625" s="93"/>
      <c r="D625" s="94"/>
      <c r="E625" s="51"/>
      <c r="F625" s="51"/>
      <c r="G625" s="51"/>
      <c r="H625" s="51"/>
      <c r="I625" s="51"/>
      <c r="J625" s="51"/>
      <c r="K625" s="51"/>
      <c r="L625" s="51"/>
    </row>
    <row r="626" spans="2:12" x14ac:dyDescent="0.25">
      <c r="B626" s="93"/>
      <c r="D626" s="94"/>
      <c r="E626" s="51"/>
      <c r="F626" s="51"/>
      <c r="G626" s="51"/>
      <c r="H626" s="51"/>
      <c r="I626" s="51"/>
      <c r="J626" s="51"/>
      <c r="K626" s="51"/>
      <c r="L626" s="51"/>
    </row>
    <row r="627" spans="2:12" x14ac:dyDescent="0.25">
      <c r="B627" s="93"/>
      <c r="D627" s="94"/>
      <c r="E627" s="51"/>
      <c r="F627" s="51"/>
      <c r="G627" s="51"/>
      <c r="H627" s="51"/>
      <c r="I627" s="51"/>
      <c r="J627" s="51"/>
      <c r="K627" s="51"/>
      <c r="L627" s="51"/>
    </row>
    <row r="628" spans="2:12" x14ac:dyDescent="0.25">
      <c r="B628" s="93"/>
      <c r="D628" s="94"/>
      <c r="E628" s="51"/>
      <c r="F628" s="51"/>
      <c r="G628" s="51"/>
      <c r="H628" s="51"/>
      <c r="I628" s="51"/>
      <c r="J628" s="51"/>
      <c r="K628" s="51"/>
      <c r="L628" s="51"/>
    </row>
    <row r="629" spans="2:12" x14ac:dyDescent="0.25">
      <c r="B629" s="93"/>
      <c r="D629" s="94"/>
      <c r="E629" s="51"/>
      <c r="F629" s="51"/>
      <c r="G629" s="51"/>
      <c r="H629" s="51"/>
      <c r="I629" s="51"/>
      <c r="J629" s="51"/>
      <c r="K629" s="51"/>
      <c r="L629" s="51"/>
    </row>
    <row r="630" spans="2:12" x14ac:dyDescent="0.25">
      <c r="B630" s="93"/>
      <c r="D630" s="94"/>
      <c r="E630" s="51"/>
      <c r="F630" s="51"/>
      <c r="G630" s="51"/>
      <c r="H630" s="51"/>
      <c r="I630" s="51"/>
      <c r="J630" s="51"/>
      <c r="K630" s="51"/>
      <c r="L630" s="51"/>
    </row>
    <row r="631" spans="2:12" x14ac:dyDescent="0.25">
      <c r="B631" s="93"/>
      <c r="D631" s="94"/>
      <c r="E631" s="51"/>
      <c r="F631" s="51"/>
      <c r="G631" s="51"/>
      <c r="H631" s="51"/>
      <c r="I631" s="51"/>
      <c r="J631" s="51"/>
      <c r="K631" s="51"/>
      <c r="L631" s="51"/>
    </row>
    <row r="632" spans="2:12" x14ac:dyDescent="0.25">
      <c r="B632" s="93"/>
      <c r="D632" s="94"/>
      <c r="E632" s="51"/>
      <c r="F632" s="51"/>
      <c r="G632" s="51"/>
      <c r="H632" s="51"/>
      <c r="I632" s="51"/>
      <c r="J632" s="51"/>
      <c r="K632" s="51"/>
      <c r="L632" s="51"/>
    </row>
    <row r="633" spans="2:12" x14ac:dyDescent="0.25">
      <c r="B633" s="93"/>
      <c r="D633" s="94"/>
      <c r="E633" s="51"/>
      <c r="F633" s="51"/>
      <c r="G633" s="51"/>
      <c r="H633" s="51"/>
      <c r="I633" s="51"/>
      <c r="J633" s="51"/>
      <c r="K633" s="51"/>
      <c r="L633" s="51"/>
    </row>
    <row r="634" spans="2:12" x14ac:dyDescent="0.25">
      <c r="B634" s="93"/>
      <c r="D634" s="94"/>
      <c r="E634" s="51"/>
      <c r="F634" s="51"/>
      <c r="G634" s="51"/>
      <c r="H634" s="51"/>
      <c r="I634" s="51"/>
      <c r="J634" s="51"/>
      <c r="K634" s="51"/>
      <c r="L634" s="51"/>
    </row>
    <row r="635" spans="2:12" x14ac:dyDescent="0.25">
      <c r="B635" s="93"/>
      <c r="D635" s="94"/>
      <c r="E635" s="51"/>
      <c r="F635" s="51"/>
      <c r="G635" s="51"/>
      <c r="H635" s="51"/>
      <c r="I635" s="51"/>
      <c r="J635" s="51"/>
      <c r="K635" s="51"/>
      <c r="L635" s="51"/>
    </row>
    <row r="636" spans="2:12" x14ac:dyDescent="0.25">
      <c r="B636" s="93"/>
      <c r="D636" s="94"/>
      <c r="E636" s="51"/>
      <c r="F636" s="51"/>
      <c r="G636" s="51"/>
      <c r="H636" s="51"/>
      <c r="I636" s="51"/>
      <c r="J636" s="51"/>
      <c r="K636" s="51"/>
      <c r="L636" s="51"/>
    </row>
    <row r="637" spans="2:12" x14ac:dyDescent="0.25">
      <c r="B637" s="93"/>
      <c r="D637" s="94"/>
      <c r="E637" s="51"/>
      <c r="F637" s="51"/>
      <c r="G637" s="51"/>
      <c r="H637" s="51"/>
      <c r="I637" s="51"/>
      <c r="J637" s="51"/>
      <c r="K637" s="51"/>
      <c r="L637" s="51"/>
    </row>
    <row r="638" spans="2:12" x14ac:dyDescent="0.25">
      <c r="B638" s="93"/>
      <c r="D638" s="94"/>
      <c r="E638" s="51"/>
      <c r="F638" s="51"/>
      <c r="G638" s="51"/>
      <c r="H638" s="51"/>
      <c r="I638" s="51"/>
      <c r="J638" s="51"/>
      <c r="K638" s="51"/>
      <c r="L638" s="51"/>
    </row>
    <row r="639" spans="2:12" x14ac:dyDescent="0.25">
      <c r="B639" s="93"/>
      <c r="D639" s="94"/>
      <c r="E639" s="51"/>
      <c r="F639" s="51"/>
      <c r="G639" s="51"/>
      <c r="H639" s="51"/>
      <c r="I639" s="51"/>
      <c r="J639" s="51"/>
      <c r="K639" s="51"/>
      <c r="L639" s="51"/>
    </row>
    <row r="640" spans="2:12" x14ac:dyDescent="0.25">
      <c r="B640" s="93"/>
      <c r="D640" s="94"/>
      <c r="E640" s="51"/>
      <c r="F640" s="51"/>
      <c r="G640" s="51"/>
      <c r="H640" s="51"/>
      <c r="I640" s="51"/>
      <c r="J640" s="51"/>
      <c r="K640" s="51"/>
      <c r="L640" s="51"/>
    </row>
    <row r="641" spans="2:12" x14ac:dyDescent="0.25">
      <c r="B641" s="93"/>
      <c r="D641" s="94"/>
      <c r="E641" s="51"/>
      <c r="F641" s="51"/>
      <c r="G641" s="51"/>
      <c r="H641" s="51"/>
      <c r="I641" s="51"/>
      <c r="J641" s="51"/>
      <c r="K641" s="51"/>
      <c r="L641" s="51"/>
    </row>
    <row r="642" spans="2:12" x14ac:dyDescent="0.25">
      <c r="B642" s="93"/>
      <c r="D642" s="94"/>
      <c r="E642" s="51"/>
      <c r="F642" s="51"/>
      <c r="G642" s="51"/>
      <c r="H642" s="51"/>
      <c r="I642" s="51"/>
      <c r="J642" s="51"/>
      <c r="K642" s="51"/>
      <c r="L642" s="51"/>
    </row>
    <row r="643" spans="2:12" x14ac:dyDescent="0.25">
      <c r="B643" s="93"/>
      <c r="D643" s="94"/>
      <c r="E643" s="51"/>
      <c r="F643" s="51"/>
      <c r="G643" s="51"/>
      <c r="H643" s="51"/>
      <c r="I643" s="51"/>
      <c r="J643" s="51"/>
      <c r="K643" s="51"/>
      <c r="L643" s="51"/>
    </row>
    <row r="644" spans="2:12" x14ac:dyDescent="0.25">
      <c r="B644" s="93"/>
      <c r="D644" s="94"/>
      <c r="E644" s="51"/>
      <c r="F644" s="51"/>
      <c r="G644" s="51"/>
      <c r="H644" s="51"/>
      <c r="I644" s="51"/>
      <c r="J644" s="51"/>
      <c r="K644" s="51"/>
      <c r="L644" s="51"/>
    </row>
    <row r="645" spans="2:12" x14ac:dyDescent="0.25">
      <c r="B645" s="93"/>
      <c r="D645" s="94"/>
      <c r="E645" s="51"/>
      <c r="F645" s="51"/>
      <c r="G645" s="51"/>
      <c r="H645" s="51"/>
      <c r="I645" s="51"/>
      <c r="J645" s="51"/>
      <c r="K645" s="51"/>
      <c r="L645" s="51"/>
    </row>
    <row r="646" spans="2:12" x14ac:dyDescent="0.25">
      <c r="B646" s="93"/>
      <c r="D646" s="94"/>
      <c r="E646" s="51"/>
      <c r="F646" s="51"/>
      <c r="G646" s="51"/>
      <c r="H646" s="51"/>
      <c r="I646" s="51"/>
      <c r="J646" s="51"/>
      <c r="K646" s="51"/>
      <c r="L646" s="51"/>
    </row>
    <row r="647" spans="2:12" x14ac:dyDescent="0.25">
      <c r="B647" s="93"/>
      <c r="D647" s="94"/>
      <c r="E647" s="51"/>
      <c r="F647" s="51"/>
      <c r="G647" s="51"/>
      <c r="H647" s="51"/>
      <c r="I647" s="51"/>
      <c r="J647" s="51"/>
      <c r="K647" s="51"/>
      <c r="L647" s="51"/>
    </row>
    <row r="648" spans="2:12" x14ac:dyDescent="0.25">
      <c r="B648" s="93"/>
      <c r="D648" s="94"/>
      <c r="E648" s="51"/>
      <c r="F648" s="51"/>
      <c r="G648" s="51"/>
      <c r="H648" s="51"/>
      <c r="I648" s="51"/>
      <c r="J648" s="51"/>
      <c r="K648" s="51"/>
      <c r="L648" s="51"/>
    </row>
    <row r="649" spans="2:12" x14ac:dyDescent="0.25">
      <c r="B649" s="93"/>
      <c r="D649" s="94"/>
      <c r="E649" s="51"/>
      <c r="F649" s="51"/>
      <c r="G649" s="51"/>
      <c r="H649" s="51"/>
      <c r="I649" s="51"/>
      <c r="J649" s="51"/>
      <c r="K649" s="51"/>
      <c r="L649" s="51"/>
    </row>
    <row r="650" spans="2:12" x14ac:dyDescent="0.25">
      <c r="B650" s="93"/>
      <c r="D650" s="94"/>
      <c r="E650" s="51"/>
      <c r="F650" s="51"/>
      <c r="G650" s="51"/>
      <c r="H650" s="51"/>
      <c r="I650" s="51"/>
      <c r="J650" s="51"/>
      <c r="K650" s="51"/>
      <c r="L650" s="51"/>
    </row>
    <row r="651" spans="2:12" x14ac:dyDescent="0.25">
      <c r="B651" s="93"/>
      <c r="D651" s="94"/>
      <c r="E651" s="51"/>
      <c r="F651" s="51"/>
      <c r="G651" s="51"/>
      <c r="H651" s="51"/>
      <c r="I651" s="51"/>
      <c r="J651" s="51"/>
      <c r="K651" s="51"/>
      <c r="L651" s="51"/>
    </row>
    <row r="652" spans="2:12" x14ac:dyDescent="0.25">
      <c r="B652" s="93"/>
      <c r="D652" s="94"/>
      <c r="E652" s="51"/>
      <c r="F652" s="51"/>
      <c r="G652" s="51"/>
      <c r="H652" s="51"/>
      <c r="I652" s="51"/>
      <c r="J652" s="51"/>
      <c r="K652" s="51"/>
      <c r="L652" s="51"/>
    </row>
    <row r="653" spans="2:12" x14ac:dyDescent="0.25">
      <c r="B653" s="93"/>
      <c r="D653" s="94"/>
      <c r="E653" s="51"/>
      <c r="F653" s="51"/>
      <c r="G653" s="51"/>
      <c r="H653" s="51"/>
      <c r="I653" s="51"/>
      <c r="J653" s="51"/>
      <c r="K653" s="51"/>
      <c r="L653" s="51"/>
    </row>
    <row r="654" spans="2:12" x14ac:dyDescent="0.25">
      <c r="B654" s="93"/>
      <c r="D654" s="94"/>
      <c r="E654" s="51"/>
      <c r="F654" s="51"/>
      <c r="G654" s="51"/>
      <c r="H654" s="51"/>
      <c r="I654" s="51"/>
      <c r="J654" s="51"/>
      <c r="K654" s="51"/>
      <c r="L654" s="51"/>
    </row>
    <row r="655" spans="2:12" x14ac:dyDescent="0.25">
      <c r="B655" s="93"/>
      <c r="D655" s="94"/>
      <c r="E655" s="51"/>
      <c r="F655" s="51"/>
      <c r="G655" s="51"/>
      <c r="H655" s="51"/>
      <c r="I655" s="51"/>
      <c r="J655" s="51"/>
      <c r="K655" s="51"/>
      <c r="L655" s="51"/>
    </row>
    <row r="656" spans="2:12" x14ac:dyDescent="0.25">
      <c r="B656" s="93"/>
      <c r="D656" s="94"/>
      <c r="E656" s="51"/>
      <c r="F656" s="51"/>
      <c r="G656" s="51"/>
      <c r="H656" s="51"/>
      <c r="I656" s="51"/>
      <c r="J656" s="51"/>
      <c r="K656" s="51"/>
      <c r="L656" s="51"/>
    </row>
    <row r="657" spans="2:12" x14ac:dyDescent="0.25">
      <c r="B657" s="93"/>
      <c r="D657" s="94"/>
      <c r="E657" s="51"/>
      <c r="F657" s="51"/>
      <c r="G657" s="51"/>
      <c r="H657" s="51"/>
      <c r="I657" s="51"/>
      <c r="J657" s="51"/>
      <c r="K657" s="51"/>
      <c r="L657" s="51"/>
    </row>
    <row r="658" spans="2:12" x14ac:dyDescent="0.25">
      <c r="B658" s="93"/>
      <c r="D658" s="94"/>
      <c r="E658" s="51"/>
      <c r="F658" s="51"/>
      <c r="G658" s="51"/>
      <c r="H658" s="51"/>
      <c r="I658" s="51"/>
      <c r="J658" s="51"/>
      <c r="K658" s="51"/>
      <c r="L658" s="51"/>
    </row>
    <row r="659" spans="2:12" x14ac:dyDescent="0.25">
      <c r="B659" s="93"/>
      <c r="D659" s="94"/>
      <c r="E659" s="51"/>
      <c r="F659" s="51"/>
      <c r="G659" s="51"/>
      <c r="H659" s="51"/>
      <c r="I659" s="51"/>
      <c r="J659" s="51"/>
      <c r="K659" s="51"/>
      <c r="L659" s="51"/>
    </row>
    <row r="660" spans="2:12" x14ac:dyDescent="0.25">
      <c r="B660" s="93"/>
      <c r="D660" s="94"/>
      <c r="E660" s="51"/>
      <c r="F660" s="51"/>
      <c r="G660" s="51"/>
      <c r="H660" s="51"/>
      <c r="I660" s="51"/>
      <c r="J660" s="51"/>
      <c r="K660" s="51"/>
      <c r="L660" s="51"/>
    </row>
    <row r="661" spans="2:12" x14ac:dyDescent="0.25">
      <c r="B661" s="93"/>
      <c r="D661" s="94"/>
      <c r="E661" s="51"/>
      <c r="F661" s="51"/>
      <c r="G661" s="51"/>
      <c r="H661" s="51"/>
      <c r="I661" s="51"/>
      <c r="J661" s="51"/>
      <c r="K661" s="51"/>
      <c r="L661" s="51"/>
    </row>
    <row r="662" spans="2:12" x14ac:dyDescent="0.25">
      <c r="B662" s="93"/>
      <c r="D662" s="94"/>
      <c r="E662" s="51"/>
      <c r="F662" s="51"/>
      <c r="G662" s="51"/>
      <c r="H662" s="51"/>
      <c r="I662" s="51"/>
      <c r="J662" s="51"/>
      <c r="K662" s="51"/>
      <c r="L662" s="51"/>
    </row>
    <row r="663" spans="2:12" x14ac:dyDescent="0.25">
      <c r="B663" s="93"/>
      <c r="D663" s="94"/>
      <c r="E663" s="51"/>
      <c r="F663" s="51"/>
      <c r="G663" s="51"/>
      <c r="H663" s="51"/>
      <c r="I663" s="51"/>
      <c r="J663" s="51"/>
      <c r="K663" s="51"/>
      <c r="L663" s="51"/>
    </row>
    <row r="664" spans="2:12" x14ac:dyDescent="0.25">
      <c r="B664" s="93"/>
      <c r="D664" s="94"/>
      <c r="E664" s="51"/>
      <c r="F664" s="51"/>
      <c r="G664" s="51"/>
      <c r="H664" s="51"/>
      <c r="I664" s="51"/>
      <c r="J664" s="51"/>
      <c r="K664" s="51"/>
      <c r="L664" s="51"/>
    </row>
    <row r="665" spans="2:12" x14ac:dyDescent="0.25">
      <c r="B665" s="93"/>
      <c r="D665" s="94"/>
      <c r="E665" s="51"/>
      <c r="F665" s="51"/>
      <c r="G665" s="51"/>
      <c r="H665" s="51"/>
      <c r="I665" s="51"/>
      <c r="J665" s="51"/>
      <c r="K665" s="51"/>
      <c r="L665" s="51"/>
    </row>
    <row r="666" spans="2:12" x14ac:dyDescent="0.25">
      <c r="B666" s="93"/>
      <c r="D666" s="94"/>
      <c r="E666" s="51"/>
      <c r="F666" s="51"/>
      <c r="G666" s="51"/>
      <c r="H666" s="51"/>
      <c r="I666" s="51"/>
      <c r="J666" s="51"/>
      <c r="K666" s="51"/>
      <c r="L666" s="51"/>
    </row>
    <row r="667" spans="2:12" x14ac:dyDescent="0.25">
      <c r="B667" s="93"/>
      <c r="D667" s="94"/>
      <c r="E667" s="51"/>
      <c r="F667" s="51"/>
      <c r="G667" s="51"/>
      <c r="H667" s="51"/>
      <c r="I667" s="51"/>
      <c r="J667" s="51"/>
      <c r="K667" s="51"/>
      <c r="L667" s="51"/>
    </row>
    <row r="668" spans="2:12" x14ac:dyDescent="0.25">
      <c r="B668" s="93"/>
      <c r="D668" s="94"/>
      <c r="E668" s="51"/>
      <c r="F668" s="51"/>
      <c r="G668" s="51"/>
      <c r="H668" s="51"/>
      <c r="I668" s="51"/>
      <c r="J668" s="51"/>
      <c r="K668" s="51"/>
      <c r="L668" s="51"/>
    </row>
    <row r="669" spans="2:12" x14ac:dyDescent="0.25">
      <c r="B669" s="93"/>
      <c r="D669" s="94"/>
      <c r="E669" s="51"/>
      <c r="F669" s="51"/>
      <c r="G669" s="51"/>
      <c r="H669" s="51"/>
      <c r="I669" s="51"/>
      <c r="J669" s="51"/>
      <c r="K669" s="51"/>
      <c r="L669" s="51"/>
    </row>
    <row r="670" spans="2:12" x14ac:dyDescent="0.25">
      <c r="B670" s="93"/>
      <c r="D670" s="94"/>
      <c r="E670" s="51"/>
      <c r="F670" s="51"/>
      <c r="G670" s="51"/>
      <c r="H670" s="51"/>
      <c r="I670" s="51"/>
      <c r="J670" s="51"/>
      <c r="K670" s="51"/>
      <c r="L670" s="51"/>
    </row>
    <row r="671" spans="2:12" x14ac:dyDescent="0.25">
      <c r="B671" s="93"/>
      <c r="D671" s="94"/>
      <c r="E671" s="51"/>
      <c r="F671" s="51"/>
      <c r="G671" s="51"/>
      <c r="H671" s="51"/>
      <c r="I671" s="51"/>
      <c r="J671" s="51"/>
      <c r="K671" s="51"/>
      <c r="L671" s="51"/>
    </row>
    <row r="672" spans="2:12" x14ac:dyDescent="0.25">
      <c r="B672" s="93"/>
      <c r="D672" s="94"/>
      <c r="E672" s="51"/>
      <c r="F672" s="51"/>
      <c r="G672" s="51"/>
      <c r="H672" s="51"/>
      <c r="I672" s="51"/>
      <c r="J672" s="51"/>
      <c r="K672" s="51"/>
      <c r="L672" s="51"/>
    </row>
    <row r="673" spans="2:12" x14ac:dyDescent="0.25">
      <c r="B673" s="93"/>
      <c r="D673" s="94"/>
      <c r="E673" s="51"/>
      <c r="F673" s="51"/>
      <c r="G673" s="51"/>
      <c r="H673" s="51"/>
      <c r="I673" s="51"/>
      <c r="J673" s="51"/>
      <c r="K673" s="51"/>
      <c r="L673" s="51"/>
    </row>
    <row r="674" spans="2:12" x14ac:dyDescent="0.25">
      <c r="B674" s="93"/>
      <c r="D674" s="94"/>
      <c r="E674" s="51"/>
      <c r="F674" s="51"/>
      <c r="G674" s="51"/>
      <c r="H674" s="51"/>
      <c r="I674" s="51"/>
      <c r="J674" s="51"/>
      <c r="K674" s="51"/>
      <c r="L674" s="51"/>
    </row>
    <row r="675" spans="2:12" x14ac:dyDescent="0.25">
      <c r="B675" s="93"/>
      <c r="D675" s="94"/>
      <c r="E675" s="51"/>
      <c r="F675" s="51"/>
      <c r="G675" s="51"/>
      <c r="H675" s="51"/>
      <c r="I675" s="51"/>
      <c r="J675" s="51"/>
      <c r="K675" s="51"/>
      <c r="L675" s="51"/>
    </row>
    <row r="676" spans="2:12" x14ac:dyDescent="0.25">
      <c r="B676" s="93"/>
      <c r="D676" s="94"/>
      <c r="E676" s="51"/>
      <c r="F676" s="51"/>
      <c r="G676" s="51"/>
      <c r="H676" s="51"/>
      <c r="I676" s="51"/>
      <c r="J676" s="51"/>
      <c r="K676" s="51"/>
      <c r="L676" s="51"/>
    </row>
    <row r="677" spans="2:12" x14ac:dyDescent="0.25">
      <c r="B677" s="93"/>
      <c r="D677" s="94"/>
      <c r="E677" s="51"/>
      <c r="F677" s="51"/>
      <c r="G677" s="51"/>
      <c r="H677" s="51"/>
      <c r="I677" s="51"/>
      <c r="J677" s="51"/>
      <c r="K677" s="51"/>
      <c r="L677" s="51"/>
    </row>
    <row r="678" spans="2:12" x14ac:dyDescent="0.25">
      <c r="B678" s="93"/>
      <c r="D678" s="94"/>
      <c r="E678" s="51"/>
      <c r="F678" s="51"/>
      <c r="G678" s="51"/>
      <c r="H678" s="51"/>
      <c r="I678" s="51"/>
      <c r="J678" s="51"/>
      <c r="K678" s="51"/>
      <c r="L678" s="51"/>
    </row>
    <row r="679" spans="2:12" x14ac:dyDescent="0.25">
      <c r="B679" s="93"/>
      <c r="D679" s="94"/>
      <c r="E679" s="51"/>
      <c r="F679" s="51"/>
      <c r="G679" s="51"/>
      <c r="H679" s="51"/>
      <c r="I679" s="51"/>
      <c r="J679" s="51"/>
      <c r="K679" s="51"/>
      <c r="L679" s="51"/>
    </row>
    <row r="680" spans="2:12" x14ac:dyDescent="0.25">
      <c r="B680" s="93"/>
      <c r="D680" s="94"/>
      <c r="E680" s="51"/>
      <c r="F680" s="51"/>
      <c r="G680" s="51"/>
      <c r="H680" s="51"/>
      <c r="I680" s="51"/>
      <c r="J680" s="51"/>
      <c r="K680" s="51"/>
      <c r="L680" s="51"/>
    </row>
    <row r="681" spans="2:12" x14ac:dyDescent="0.25">
      <c r="B681" s="93"/>
      <c r="D681" s="94"/>
      <c r="E681" s="51"/>
      <c r="F681" s="51"/>
      <c r="G681" s="51"/>
      <c r="H681" s="51"/>
      <c r="I681" s="51"/>
      <c r="J681" s="51"/>
      <c r="K681" s="51"/>
      <c r="L681" s="51"/>
    </row>
    <row r="682" spans="2:12" x14ac:dyDescent="0.25">
      <c r="B682" s="93"/>
      <c r="D682" s="94"/>
      <c r="E682" s="51"/>
      <c r="F682" s="51"/>
      <c r="G682" s="51"/>
      <c r="H682" s="51"/>
      <c r="I682" s="51"/>
      <c r="J682" s="51"/>
      <c r="K682" s="51"/>
      <c r="L682" s="51"/>
    </row>
    <row r="683" spans="2:12" x14ac:dyDescent="0.25">
      <c r="B683" s="93"/>
      <c r="D683" s="94"/>
      <c r="E683" s="51"/>
      <c r="F683" s="51"/>
      <c r="G683" s="51"/>
      <c r="H683" s="51"/>
      <c r="I683" s="51"/>
      <c r="J683" s="51"/>
      <c r="K683" s="51"/>
      <c r="L683" s="51"/>
    </row>
    <row r="684" spans="2:12" x14ac:dyDescent="0.25">
      <c r="B684" s="93"/>
      <c r="D684" s="94"/>
      <c r="E684" s="51"/>
      <c r="F684" s="51"/>
      <c r="G684" s="51"/>
      <c r="H684" s="51"/>
      <c r="I684" s="51"/>
      <c r="J684" s="51"/>
      <c r="K684" s="51"/>
      <c r="L684" s="51"/>
    </row>
    <row r="685" spans="2:12" x14ac:dyDescent="0.25">
      <c r="B685" s="93"/>
      <c r="D685" s="94"/>
      <c r="E685" s="51"/>
      <c r="F685" s="51"/>
      <c r="G685" s="51"/>
      <c r="H685" s="51"/>
      <c r="I685" s="51"/>
      <c r="J685" s="51"/>
      <c r="K685" s="51"/>
      <c r="L685" s="51"/>
    </row>
    <row r="686" spans="2:12" x14ac:dyDescent="0.25">
      <c r="B686" s="93"/>
      <c r="D686" s="94"/>
      <c r="E686" s="51"/>
      <c r="F686" s="51"/>
      <c r="G686" s="51"/>
      <c r="H686" s="51"/>
      <c r="I686" s="51"/>
      <c r="J686" s="51"/>
      <c r="K686" s="51"/>
      <c r="L686" s="51"/>
    </row>
    <row r="687" spans="2:12" x14ac:dyDescent="0.25">
      <c r="B687" s="93"/>
      <c r="D687" s="94"/>
      <c r="E687" s="51"/>
      <c r="F687" s="51"/>
      <c r="G687" s="51"/>
      <c r="H687" s="51"/>
      <c r="I687" s="51"/>
      <c r="J687" s="51"/>
      <c r="K687" s="51"/>
      <c r="L687" s="51"/>
    </row>
    <row r="688" spans="2:12" x14ac:dyDescent="0.25">
      <c r="B688" s="93"/>
      <c r="D688" s="94"/>
      <c r="E688" s="51"/>
      <c r="F688" s="51"/>
      <c r="G688" s="51"/>
      <c r="H688" s="51"/>
      <c r="I688" s="51"/>
      <c r="J688" s="51"/>
      <c r="K688" s="51"/>
      <c r="L688" s="51"/>
    </row>
    <row r="689" spans="2:12" x14ac:dyDescent="0.25">
      <c r="B689" s="93"/>
      <c r="D689" s="94"/>
      <c r="E689" s="51"/>
      <c r="F689" s="51"/>
      <c r="G689" s="51"/>
      <c r="H689" s="51"/>
      <c r="I689" s="51"/>
      <c r="J689" s="51"/>
      <c r="K689" s="51"/>
      <c r="L689" s="51"/>
    </row>
    <row r="690" spans="2:12" x14ac:dyDescent="0.25">
      <c r="B690" s="93"/>
      <c r="D690" s="94"/>
      <c r="E690" s="51"/>
      <c r="F690" s="51"/>
      <c r="G690" s="51"/>
      <c r="H690" s="51"/>
      <c r="I690" s="51"/>
      <c r="J690" s="51"/>
      <c r="K690" s="51"/>
      <c r="L690" s="51"/>
    </row>
    <row r="691" spans="2:12" x14ac:dyDescent="0.25">
      <c r="B691" s="93"/>
      <c r="D691" s="94"/>
      <c r="E691" s="51"/>
      <c r="F691" s="51"/>
      <c r="G691" s="51"/>
      <c r="H691" s="51"/>
      <c r="I691" s="51"/>
      <c r="J691" s="51"/>
      <c r="K691" s="51"/>
      <c r="L691" s="51"/>
    </row>
    <row r="692" spans="2:12" x14ac:dyDescent="0.25">
      <c r="B692" s="93"/>
      <c r="D692" s="94"/>
      <c r="E692" s="51"/>
      <c r="F692" s="51"/>
      <c r="G692" s="51"/>
      <c r="H692" s="51"/>
      <c r="I692" s="51"/>
      <c r="J692" s="51"/>
      <c r="K692" s="51"/>
      <c r="L692" s="51"/>
    </row>
    <row r="693" spans="2:12" x14ac:dyDescent="0.25">
      <c r="B693" s="93"/>
      <c r="D693" s="94"/>
      <c r="E693" s="51"/>
      <c r="F693" s="51"/>
      <c r="G693" s="51"/>
      <c r="H693" s="51"/>
      <c r="I693" s="51"/>
      <c r="J693" s="51"/>
      <c r="K693" s="51"/>
      <c r="L693" s="51"/>
    </row>
    <row r="694" spans="2:12" x14ac:dyDescent="0.25">
      <c r="B694" s="93"/>
      <c r="D694" s="94"/>
      <c r="E694" s="51"/>
      <c r="F694" s="51"/>
      <c r="G694" s="51"/>
      <c r="H694" s="51"/>
      <c r="I694" s="51"/>
      <c r="J694" s="51"/>
      <c r="K694" s="51"/>
      <c r="L694" s="51"/>
    </row>
    <row r="695" spans="2:12" x14ac:dyDescent="0.25">
      <c r="B695" s="93"/>
      <c r="D695" s="94"/>
      <c r="E695" s="51"/>
      <c r="F695" s="51"/>
      <c r="G695" s="51"/>
      <c r="H695" s="51"/>
      <c r="I695" s="51"/>
      <c r="J695" s="51"/>
      <c r="K695" s="51"/>
      <c r="L695" s="51"/>
    </row>
    <row r="696" spans="2:12" x14ac:dyDescent="0.25">
      <c r="B696" s="93"/>
      <c r="D696" s="94"/>
      <c r="E696" s="51"/>
      <c r="F696" s="51"/>
      <c r="G696" s="51"/>
      <c r="H696" s="51"/>
      <c r="I696" s="51"/>
      <c r="J696" s="51"/>
      <c r="K696" s="51"/>
      <c r="L696" s="51"/>
    </row>
    <row r="697" spans="2:12" x14ac:dyDescent="0.25">
      <c r="B697" s="93"/>
      <c r="D697" s="94"/>
      <c r="E697" s="51"/>
      <c r="F697" s="51"/>
      <c r="G697" s="51"/>
      <c r="H697" s="51"/>
      <c r="I697" s="51"/>
      <c r="J697" s="51"/>
      <c r="K697" s="51"/>
      <c r="L697" s="51"/>
    </row>
    <row r="698" spans="2:12" x14ac:dyDescent="0.25">
      <c r="B698" s="93"/>
      <c r="D698" s="94"/>
      <c r="E698" s="51"/>
      <c r="F698" s="51"/>
      <c r="G698" s="51"/>
      <c r="H698" s="51"/>
      <c r="I698" s="51"/>
      <c r="J698" s="51"/>
      <c r="K698" s="51"/>
      <c r="L698" s="51"/>
    </row>
    <row r="699" spans="2:12" x14ac:dyDescent="0.25">
      <c r="B699" s="93"/>
      <c r="D699" s="94"/>
      <c r="E699" s="51"/>
      <c r="F699" s="51"/>
      <c r="G699" s="51"/>
      <c r="H699" s="51"/>
      <c r="I699" s="51"/>
      <c r="J699" s="51"/>
      <c r="K699" s="51"/>
      <c r="L699" s="51"/>
    </row>
    <row r="700" spans="2:12" x14ac:dyDescent="0.25">
      <c r="B700" s="93"/>
      <c r="D700" s="94"/>
      <c r="E700" s="51"/>
      <c r="F700" s="51"/>
      <c r="G700" s="51"/>
      <c r="H700" s="51"/>
      <c r="I700" s="51"/>
      <c r="J700" s="51"/>
      <c r="K700" s="51"/>
      <c r="L700" s="51"/>
    </row>
    <row r="701" spans="2:12" x14ac:dyDescent="0.25">
      <c r="B701" s="93"/>
      <c r="D701" s="94"/>
      <c r="E701" s="51"/>
      <c r="F701" s="51"/>
      <c r="G701" s="51"/>
      <c r="H701" s="51"/>
      <c r="I701" s="51"/>
      <c r="J701" s="51"/>
      <c r="K701" s="51"/>
      <c r="L701" s="51"/>
    </row>
    <row r="702" spans="2:12" x14ac:dyDescent="0.25">
      <c r="B702" s="93"/>
      <c r="D702" s="94"/>
      <c r="E702" s="51"/>
      <c r="F702" s="51"/>
      <c r="G702" s="51"/>
      <c r="H702" s="51"/>
      <c r="I702" s="51"/>
      <c r="J702" s="51"/>
      <c r="K702" s="51"/>
      <c r="L702" s="51"/>
    </row>
    <row r="703" spans="2:12" x14ac:dyDescent="0.25">
      <c r="B703" s="93"/>
      <c r="D703" s="94"/>
      <c r="E703" s="51"/>
      <c r="F703" s="51"/>
      <c r="G703" s="51"/>
      <c r="H703" s="51"/>
      <c r="I703" s="51"/>
      <c r="J703" s="51"/>
      <c r="K703" s="51"/>
      <c r="L703" s="51"/>
    </row>
    <row r="704" spans="2:12" x14ac:dyDescent="0.25">
      <c r="B704" s="93"/>
      <c r="D704" s="94"/>
      <c r="E704" s="51"/>
      <c r="F704" s="51"/>
      <c r="G704" s="51"/>
      <c r="H704" s="51"/>
      <c r="I704" s="51"/>
      <c r="J704" s="51"/>
      <c r="K704" s="51"/>
      <c r="L704" s="51"/>
    </row>
    <row r="705" spans="2:12" x14ac:dyDescent="0.25">
      <c r="B705" s="93"/>
      <c r="D705" s="94"/>
      <c r="E705" s="51"/>
      <c r="F705" s="51"/>
      <c r="G705" s="51"/>
      <c r="H705" s="51"/>
      <c r="I705" s="51"/>
      <c r="J705" s="51"/>
      <c r="K705" s="51"/>
      <c r="L705" s="51"/>
    </row>
    <row r="706" spans="2:12" x14ac:dyDescent="0.25">
      <c r="B706" s="93"/>
      <c r="D706" s="94"/>
      <c r="E706" s="51"/>
      <c r="F706" s="51"/>
      <c r="G706" s="51"/>
      <c r="H706" s="51"/>
      <c r="I706" s="51"/>
      <c r="J706" s="51"/>
      <c r="K706" s="51"/>
      <c r="L706" s="51"/>
    </row>
    <row r="707" spans="2:12" x14ac:dyDescent="0.25">
      <c r="B707" s="93"/>
      <c r="D707" s="94"/>
      <c r="E707" s="51"/>
      <c r="F707" s="51"/>
      <c r="G707" s="51"/>
      <c r="H707" s="51"/>
      <c r="I707" s="51"/>
      <c r="J707" s="51"/>
      <c r="K707" s="51"/>
      <c r="L707" s="51"/>
    </row>
    <row r="708" spans="2:12" x14ac:dyDescent="0.25">
      <c r="B708" s="93"/>
      <c r="D708" s="94"/>
      <c r="E708" s="51"/>
      <c r="F708" s="51"/>
      <c r="G708" s="51"/>
      <c r="H708" s="51"/>
      <c r="I708" s="51"/>
      <c r="J708" s="51"/>
      <c r="K708" s="51"/>
      <c r="L708" s="51"/>
    </row>
    <row r="709" spans="2:12" x14ac:dyDescent="0.25">
      <c r="B709" s="93"/>
      <c r="D709" s="94"/>
      <c r="E709" s="51"/>
      <c r="F709" s="51"/>
      <c r="G709" s="51"/>
      <c r="H709" s="51"/>
      <c r="I709" s="51"/>
      <c r="J709" s="51"/>
      <c r="K709" s="51"/>
      <c r="L709" s="51"/>
    </row>
    <row r="710" spans="2:12" x14ac:dyDescent="0.25">
      <c r="B710" s="93"/>
      <c r="D710" s="94"/>
      <c r="E710" s="51"/>
      <c r="F710" s="51"/>
      <c r="G710" s="51"/>
      <c r="H710" s="51"/>
      <c r="I710" s="51"/>
      <c r="J710" s="51"/>
      <c r="K710" s="51"/>
      <c r="L710" s="51"/>
    </row>
    <row r="711" spans="2:12" x14ac:dyDescent="0.25">
      <c r="B711" s="93"/>
      <c r="D711" s="94"/>
      <c r="E711" s="51"/>
      <c r="F711" s="51"/>
      <c r="G711" s="51"/>
      <c r="H711" s="51"/>
      <c r="I711" s="51"/>
      <c r="J711" s="51"/>
      <c r="K711" s="51"/>
      <c r="L711" s="51"/>
    </row>
    <row r="712" spans="2:12" x14ac:dyDescent="0.25">
      <c r="B712" s="93"/>
      <c r="D712" s="94"/>
      <c r="E712" s="51"/>
      <c r="F712" s="51"/>
      <c r="G712" s="51"/>
      <c r="H712" s="51"/>
      <c r="I712" s="51"/>
      <c r="J712" s="51"/>
      <c r="K712" s="51"/>
      <c r="L712" s="51"/>
    </row>
    <row r="713" spans="2:12" x14ac:dyDescent="0.25">
      <c r="B713" s="93"/>
      <c r="D713" s="94"/>
      <c r="E713" s="51"/>
      <c r="F713" s="51"/>
      <c r="G713" s="51"/>
      <c r="H713" s="51"/>
      <c r="I713" s="51"/>
      <c r="J713" s="51"/>
      <c r="K713" s="51"/>
      <c r="L713" s="51"/>
    </row>
    <row r="714" spans="2:12" x14ac:dyDescent="0.25">
      <c r="B714" s="93"/>
      <c r="D714" s="94"/>
      <c r="E714" s="51"/>
      <c r="F714" s="51"/>
      <c r="G714" s="51"/>
      <c r="H714" s="51"/>
      <c r="I714" s="51"/>
      <c r="J714" s="51"/>
      <c r="K714" s="51"/>
      <c r="L714" s="51"/>
    </row>
    <row r="715" spans="2:12" x14ac:dyDescent="0.25">
      <c r="B715" s="93"/>
      <c r="D715" s="94"/>
      <c r="E715" s="51"/>
      <c r="F715" s="51"/>
      <c r="G715" s="51"/>
      <c r="H715" s="51"/>
      <c r="I715" s="51"/>
      <c r="J715" s="51"/>
      <c r="K715" s="51"/>
      <c r="L715" s="51"/>
    </row>
    <row r="716" spans="2:12" x14ac:dyDescent="0.25">
      <c r="B716" s="93"/>
      <c r="D716" s="94"/>
      <c r="E716" s="51"/>
      <c r="F716" s="51"/>
      <c r="G716" s="51"/>
      <c r="H716" s="51"/>
      <c r="I716" s="51"/>
      <c r="J716" s="51"/>
      <c r="K716" s="51"/>
      <c r="L716" s="51"/>
    </row>
    <row r="717" spans="2:12" x14ac:dyDescent="0.25">
      <c r="B717" s="93"/>
      <c r="D717" s="94"/>
      <c r="E717" s="51"/>
      <c r="F717" s="51"/>
      <c r="G717" s="51"/>
      <c r="H717" s="51"/>
      <c r="I717" s="51"/>
      <c r="J717" s="51"/>
      <c r="K717" s="51"/>
      <c r="L717" s="51"/>
    </row>
    <row r="718" spans="2:12" x14ac:dyDescent="0.25">
      <c r="B718" s="93"/>
      <c r="D718" s="94"/>
      <c r="E718" s="51"/>
      <c r="F718" s="51"/>
      <c r="G718" s="51"/>
      <c r="H718" s="51"/>
      <c r="I718" s="51"/>
      <c r="J718" s="51"/>
      <c r="K718" s="51"/>
      <c r="L718" s="51"/>
    </row>
    <row r="719" spans="2:12" x14ac:dyDescent="0.25">
      <c r="B719" s="93"/>
      <c r="D719" s="94"/>
      <c r="E719" s="51"/>
      <c r="F719" s="51"/>
      <c r="G719" s="51"/>
      <c r="H719" s="51"/>
      <c r="I719" s="51"/>
      <c r="J719" s="51"/>
      <c r="K719" s="51"/>
      <c r="L719" s="51"/>
    </row>
    <row r="720" spans="2:12" x14ac:dyDescent="0.25">
      <c r="B720" s="93"/>
      <c r="D720" s="94"/>
      <c r="E720" s="51"/>
      <c r="F720" s="51"/>
      <c r="G720" s="51"/>
      <c r="H720" s="51"/>
      <c r="I720" s="51"/>
      <c r="J720" s="51"/>
      <c r="K720" s="51"/>
      <c r="L720" s="51"/>
    </row>
    <row r="721" spans="2:12" x14ac:dyDescent="0.25">
      <c r="B721" s="93"/>
      <c r="D721" s="94"/>
      <c r="E721" s="51"/>
      <c r="F721" s="51"/>
      <c r="G721" s="51"/>
      <c r="H721" s="51"/>
      <c r="I721" s="51"/>
      <c r="J721" s="51"/>
      <c r="K721" s="51"/>
      <c r="L721" s="51"/>
    </row>
    <row r="722" spans="2:12" x14ac:dyDescent="0.25">
      <c r="B722" s="93"/>
      <c r="D722" s="94"/>
      <c r="E722" s="51"/>
      <c r="F722" s="51"/>
      <c r="G722" s="51"/>
      <c r="H722" s="51"/>
      <c r="I722" s="51"/>
      <c r="J722" s="51"/>
      <c r="K722" s="51"/>
      <c r="L722" s="51"/>
    </row>
    <row r="723" spans="2:12" x14ac:dyDescent="0.25">
      <c r="B723" s="93"/>
      <c r="D723" s="94"/>
      <c r="E723" s="51"/>
      <c r="F723" s="51"/>
      <c r="G723" s="51"/>
      <c r="H723" s="51"/>
      <c r="I723" s="51"/>
      <c r="J723" s="51"/>
      <c r="K723" s="51"/>
      <c r="L723" s="51"/>
    </row>
    <row r="724" spans="2:12" x14ac:dyDescent="0.25">
      <c r="B724" s="93"/>
      <c r="D724" s="94"/>
      <c r="E724" s="51"/>
      <c r="F724" s="51"/>
      <c r="G724" s="51"/>
      <c r="H724" s="51"/>
      <c r="I724" s="51"/>
      <c r="J724" s="51"/>
      <c r="K724" s="51"/>
      <c r="L724" s="51"/>
    </row>
    <row r="725" spans="2:12" x14ac:dyDescent="0.25">
      <c r="B725" s="93"/>
      <c r="D725" s="94"/>
      <c r="E725" s="51"/>
      <c r="F725" s="51"/>
      <c r="G725" s="51"/>
      <c r="H725" s="51"/>
      <c r="I725" s="51"/>
      <c r="J725" s="51"/>
      <c r="K725" s="51"/>
      <c r="L725" s="51"/>
    </row>
    <row r="726" spans="2:12" x14ac:dyDescent="0.25">
      <c r="B726" s="93"/>
      <c r="D726" s="94"/>
      <c r="E726" s="51"/>
      <c r="F726" s="51"/>
      <c r="G726" s="51"/>
      <c r="H726" s="51"/>
      <c r="I726" s="51"/>
      <c r="J726" s="51"/>
      <c r="K726" s="51"/>
      <c r="L726" s="51"/>
    </row>
    <row r="727" spans="2:12" x14ac:dyDescent="0.25">
      <c r="B727" s="93"/>
      <c r="D727" s="94"/>
      <c r="E727" s="51"/>
      <c r="F727" s="51"/>
      <c r="G727" s="51"/>
      <c r="H727" s="51"/>
      <c r="I727" s="51"/>
      <c r="J727" s="51"/>
      <c r="K727" s="51"/>
      <c r="L727" s="51"/>
    </row>
    <row r="728" spans="2:12" x14ac:dyDescent="0.25">
      <c r="B728" s="93"/>
      <c r="D728" s="94"/>
      <c r="E728" s="51"/>
      <c r="F728" s="51"/>
      <c r="G728" s="51"/>
      <c r="H728" s="51"/>
      <c r="I728" s="51"/>
      <c r="J728" s="51"/>
      <c r="K728" s="51"/>
      <c r="L728" s="51"/>
    </row>
    <row r="729" spans="2:12" x14ac:dyDescent="0.25">
      <c r="B729" s="93"/>
      <c r="D729" s="94"/>
      <c r="E729" s="51"/>
      <c r="F729" s="51"/>
      <c r="G729" s="51"/>
      <c r="H729" s="51"/>
      <c r="I729" s="51"/>
      <c r="J729" s="51"/>
      <c r="K729" s="51"/>
      <c r="L729" s="51"/>
    </row>
    <row r="730" spans="2:12" x14ac:dyDescent="0.25">
      <c r="B730" s="93"/>
      <c r="D730" s="94"/>
      <c r="E730" s="51"/>
      <c r="F730" s="51"/>
      <c r="G730" s="51"/>
      <c r="H730" s="51"/>
      <c r="I730" s="51"/>
      <c r="J730" s="51"/>
      <c r="K730" s="51"/>
      <c r="L730" s="51"/>
    </row>
    <row r="731" spans="2:12" x14ac:dyDescent="0.25">
      <c r="B731" s="93"/>
      <c r="D731" s="94"/>
      <c r="E731" s="51"/>
      <c r="F731" s="51"/>
      <c r="G731" s="51"/>
      <c r="H731" s="51"/>
      <c r="I731" s="51"/>
      <c r="J731" s="51"/>
      <c r="K731" s="51"/>
      <c r="L731" s="51"/>
    </row>
    <row r="732" spans="2:12" x14ac:dyDescent="0.25">
      <c r="B732" s="93"/>
      <c r="D732" s="94"/>
      <c r="E732" s="51"/>
      <c r="F732" s="51"/>
      <c r="G732" s="51"/>
      <c r="H732" s="51"/>
      <c r="I732" s="51"/>
      <c r="J732" s="51"/>
      <c r="K732" s="51"/>
      <c r="L732" s="51"/>
    </row>
    <row r="733" spans="2:12" x14ac:dyDescent="0.25">
      <c r="B733" s="93"/>
      <c r="D733" s="94"/>
      <c r="E733" s="51"/>
      <c r="F733" s="51"/>
      <c r="G733" s="51"/>
      <c r="H733" s="51"/>
      <c r="I733" s="51"/>
      <c r="J733" s="51"/>
      <c r="K733" s="51"/>
      <c r="L733" s="51"/>
    </row>
    <row r="734" spans="2:12" x14ac:dyDescent="0.25">
      <c r="B734" s="93"/>
      <c r="D734" s="94"/>
      <c r="E734" s="51"/>
      <c r="F734" s="51"/>
      <c r="G734" s="51"/>
      <c r="H734" s="51"/>
      <c r="I734" s="51"/>
      <c r="J734" s="51"/>
      <c r="K734" s="51"/>
      <c r="L734" s="51"/>
    </row>
    <row r="735" spans="2:12" x14ac:dyDescent="0.25">
      <c r="B735" s="93"/>
      <c r="D735" s="94"/>
      <c r="E735" s="51"/>
      <c r="F735" s="51"/>
      <c r="G735" s="51"/>
      <c r="H735" s="51"/>
      <c r="I735" s="51"/>
      <c r="J735" s="51"/>
      <c r="K735" s="51"/>
      <c r="L735" s="51"/>
    </row>
    <row r="736" spans="2:12" x14ac:dyDescent="0.25">
      <c r="B736" s="93"/>
      <c r="D736" s="94"/>
      <c r="E736" s="51"/>
      <c r="F736" s="51"/>
      <c r="G736" s="51"/>
      <c r="H736" s="51"/>
      <c r="I736" s="51"/>
      <c r="J736" s="51"/>
      <c r="K736" s="51"/>
      <c r="L736" s="51"/>
    </row>
    <row r="737" spans="2:12" x14ac:dyDescent="0.25">
      <c r="B737" s="93"/>
      <c r="D737" s="94"/>
      <c r="E737" s="51"/>
      <c r="F737" s="51"/>
      <c r="G737" s="51"/>
      <c r="H737" s="51"/>
      <c r="I737" s="51"/>
      <c r="J737" s="51"/>
      <c r="K737" s="51"/>
      <c r="L737" s="51"/>
    </row>
    <row r="738" spans="2:12" x14ac:dyDescent="0.25">
      <c r="B738" s="93"/>
      <c r="D738" s="94"/>
      <c r="E738" s="51"/>
      <c r="F738" s="51"/>
      <c r="G738" s="51"/>
      <c r="H738" s="51"/>
      <c r="I738" s="51"/>
      <c r="J738" s="51"/>
      <c r="K738" s="51"/>
      <c r="L738" s="51"/>
    </row>
    <row r="739" spans="2:12" x14ac:dyDescent="0.25">
      <c r="B739" s="93"/>
      <c r="D739" s="94"/>
      <c r="E739" s="51"/>
      <c r="F739" s="51"/>
      <c r="G739" s="51"/>
      <c r="H739" s="51"/>
      <c r="I739" s="51"/>
      <c r="J739" s="51"/>
      <c r="K739" s="51"/>
      <c r="L739" s="51"/>
    </row>
    <row r="740" spans="2:12" x14ac:dyDescent="0.25">
      <c r="B740" s="93"/>
      <c r="D740" s="94"/>
      <c r="E740" s="51"/>
      <c r="F740" s="51"/>
      <c r="G740" s="51"/>
      <c r="H740" s="51"/>
      <c r="I740" s="51"/>
      <c r="J740" s="51"/>
      <c r="K740" s="51"/>
      <c r="L740" s="51"/>
    </row>
    <row r="741" spans="2:12" x14ac:dyDescent="0.25">
      <c r="B741" s="93"/>
      <c r="D741" s="94"/>
      <c r="E741" s="51"/>
      <c r="F741" s="51"/>
      <c r="G741" s="51"/>
      <c r="H741" s="51"/>
      <c r="I741" s="51"/>
      <c r="J741" s="51"/>
      <c r="K741" s="51"/>
      <c r="L741" s="51"/>
    </row>
    <row r="742" spans="2:12" x14ac:dyDescent="0.25">
      <c r="B742" s="93"/>
      <c r="D742" s="94"/>
      <c r="E742" s="51"/>
      <c r="F742" s="51"/>
      <c r="G742" s="51"/>
      <c r="H742" s="51"/>
      <c r="I742" s="51"/>
      <c r="J742" s="51"/>
      <c r="K742" s="51"/>
      <c r="L742" s="51"/>
    </row>
    <row r="743" spans="2:12" x14ac:dyDescent="0.25">
      <c r="B743" s="93"/>
      <c r="D743" s="94"/>
      <c r="E743" s="51"/>
      <c r="F743" s="51"/>
      <c r="G743" s="51"/>
      <c r="H743" s="51"/>
      <c r="I743" s="51"/>
      <c r="J743" s="51"/>
      <c r="K743" s="51"/>
      <c r="L743" s="51"/>
    </row>
    <row r="744" spans="2:12" x14ac:dyDescent="0.25">
      <c r="B744" s="93"/>
      <c r="D744" s="94"/>
      <c r="E744" s="51"/>
      <c r="F744" s="51"/>
      <c r="G744" s="51"/>
      <c r="H744" s="51"/>
      <c r="I744" s="51"/>
      <c r="J744" s="51"/>
      <c r="K744" s="51"/>
      <c r="L744" s="51"/>
    </row>
    <row r="745" spans="2:12" x14ac:dyDescent="0.25">
      <c r="B745" s="93"/>
      <c r="D745" s="94"/>
      <c r="E745" s="51"/>
      <c r="F745" s="51"/>
      <c r="G745" s="51"/>
      <c r="H745" s="51"/>
      <c r="I745" s="51"/>
      <c r="J745" s="51"/>
      <c r="K745" s="51"/>
      <c r="L745" s="51"/>
    </row>
    <row r="746" spans="2:12" x14ac:dyDescent="0.25">
      <c r="B746" s="93"/>
      <c r="D746" s="94"/>
      <c r="E746" s="51"/>
      <c r="F746" s="51"/>
      <c r="G746" s="51"/>
      <c r="H746" s="51"/>
      <c r="I746" s="51"/>
      <c r="J746" s="51"/>
      <c r="K746" s="51"/>
      <c r="L746" s="51"/>
    </row>
    <row r="747" spans="2:12" x14ac:dyDescent="0.25">
      <c r="B747" s="93"/>
      <c r="D747" s="94"/>
      <c r="E747" s="51"/>
      <c r="F747" s="51"/>
      <c r="G747" s="51"/>
      <c r="H747" s="51"/>
      <c r="I747" s="51"/>
      <c r="J747" s="51"/>
      <c r="K747" s="51"/>
      <c r="L747" s="51"/>
    </row>
    <row r="748" spans="2:12" x14ac:dyDescent="0.25">
      <c r="B748" s="93"/>
      <c r="D748" s="94"/>
      <c r="E748" s="51"/>
      <c r="F748" s="51"/>
      <c r="G748" s="51"/>
      <c r="H748" s="51"/>
      <c r="I748" s="51"/>
      <c r="J748" s="51"/>
      <c r="K748" s="51"/>
      <c r="L748" s="51"/>
    </row>
    <row r="749" spans="2:12" x14ac:dyDescent="0.25">
      <c r="B749" s="93"/>
      <c r="D749" s="94"/>
      <c r="E749" s="51"/>
      <c r="F749" s="51"/>
      <c r="G749" s="51"/>
      <c r="H749" s="51"/>
      <c r="I749" s="51"/>
      <c r="J749" s="51"/>
      <c r="K749" s="51"/>
      <c r="L749" s="51"/>
    </row>
    <row r="750" spans="2:12" x14ac:dyDescent="0.25">
      <c r="B750" s="93"/>
      <c r="D750" s="94"/>
      <c r="E750" s="51"/>
      <c r="F750" s="51"/>
      <c r="G750" s="51"/>
      <c r="H750" s="51"/>
      <c r="I750" s="51"/>
      <c r="J750" s="51"/>
      <c r="K750" s="51"/>
      <c r="L750" s="51"/>
    </row>
    <row r="751" spans="2:12" x14ac:dyDescent="0.25">
      <c r="B751" s="93"/>
      <c r="D751" s="94"/>
      <c r="E751" s="51"/>
      <c r="F751" s="51"/>
      <c r="G751" s="51"/>
      <c r="H751" s="51"/>
      <c r="I751" s="51"/>
      <c r="J751" s="51"/>
      <c r="K751" s="51"/>
      <c r="L751" s="51"/>
    </row>
    <row r="752" spans="2:12" x14ac:dyDescent="0.25">
      <c r="B752" s="93"/>
      <c r="D752" s="94"/>
      <c r="E752" s="51"/>
      <c r="F752" s="51"/>
      <c r="G752" s="51"/>
      <c r="H752" s="51"/>
      <c r="I752" s="51"/>
      <c r="J752" s="51"/>
      <c r="K752" s="51"/>
      <c r="L752" s="51"/>
    </row>
    <row r="753" spans="2:12" x14ac:dyDescent="0.25">
      <c r="B753" s="93"/>
      <c r="D753" s="94"/>
      <c r="E753" s="51"/>
      <c r="F753" s="51"/>
      <c r="G753" s="51"/>
      <c r="H753" s="51"/>
      <c r="I753" s="51"/>
      <c r="J753" s="51"/>
      <c r="K753" s="51"/>
      <c r="L753" s="51"/>
    </row>
    <row r="754" spans="2:12" x14ac:dyDescent="0.25">
      <c r="B754" s="93"/>
      <c r="D754" s="94"/>
      <c r="E754" s="51"/>
      <c r="F754" s="51"/>
      <c r="G754" s="51"/>
      <c r="H754" s="51"/>
      <c r="I754" s="51"/>
      <c r="J754" s="51"/>
      <c r="K754" s="51"/>
      <c r="L754" s="51"/>
    </row>
    <row r="755" spans="2:12" x14ac:dyDescent="0.25">
      <c r="B755" s="93"/>
      <c r="D755" s="94"/>
      <c r="E755" s="51"/>
      <c r="F755" s="51"/>
      <c r="G755" s="51"/>
      <c r="H755" s="51"/>
      <c r="I755" s="51"/>
      <c r="J755" s="51"/>
      <c r="K755" s="51"/>
      <c r="L755" s="51"/>
    </row>
    <row r="756" spans="2:12" x14ac:dyDescent="0.25">
      <c r="B756" s="93"/>
      <c r="D756" s="94"/>
      <c r="E756" s="51"/>
      <c r="F756" s="51"/>
      <c r="G756" s="51"/>
      <c r="H756" s="51"/>
      <c r="I756" s="51"/>
      <c r="J756" s="51"/>
      <c r="K756" s="51"/>
      <c r="L756" s="51"/>
    </row>
    <row r="757" spans="2:12" x14ac:dyDescent="0.25">
      <c r="B757" s="93"/>
      <c r="D757" s="94"/>
      <c r="E757" s="51"/>
      <c r="F757" s="51"/>
      <c r="G757" s="51"/>
      <c r="H757" s="51"/>
      <c r="I757" s="51"/>
      <c r="J757" s="51"/>
      <c r="K757" s="51"/>
      <c r="L757" s="51"/>
    </row>
    <row r="758" spans="2:12" x14ac:dyDescent="0.25">
      <c r="B758" s="93"/>
      <c r="D758" s="94"/>
      <c r="E758" s="51"/>
      <c r="F758" s="51"/>
      <c r="G758" s="51"/>
      <c r="H758" s="51"/>
      <c r="I758" s="51"/>
      <c r="J758" s="51"/>
      <c r="K758" s="51"/>
      <c r="L758" s="51"/>
    </row>
    <row r="759" spans="2:12" x14ac:dyDescent="0.25">
      <c r="B759" s="93"/>
      <c r="D759" s="94"/>
      <c r="E759" s="51"/>
      <c r="F759" s="51"/>
      <c r="G759" s="51"/>
      <c r="H759" s="51"/>
      <c r="I759" s="51"/>
      <c r="J759" s="51"/>
      <c r="K759" s="51"/>
      <c r="L759" s="51"/>
    </row>
    <row r="760" spans="2:12" x14ac:dyDescent="0.25">
      <c r="B760" s="93"/>
      <c r="D760" s="94"/>
      <c r="E760" s="51"/>
      <c r="F760" s="51"/>
      <c r="G760" s="51"/>
      <c r="H760" s="51"/>
      <c r="I760" s="51"/>
      <c r="J760" s="51"/>
      <c r="K760" s="51"/>
      <c r="L760" s="51"/>
    </row>
    <row r="761" spans="2:12" x14ac:dyDescent="0.25">
      <c r="B761" s="93"/>
      <c r="D761" s="94"/>
      <c r="E761" s="51"/>
      <c r="F761" s="51"/>
      <c r="G761" s="51"/>
      <c r="H761" s="51"/>
      <c r="I761" s="51"/>
      <c r="J761" s="51"/>
      <c r="K761" s="51"/>
      <c r="L761" s="51"/>
    </row>
    <row r="762" spans="2:12" x14ac:dyDescent="0.25">
      <c r="B762" s="93"/>
      <c r="D762" s="94"/>
      <c r="E762" s="51"/>
      <c r="F762" s="51"/>
      <c r="G762" s="51"/>
      <c r="H762" s="51"/>
      <c r="I762" s="51"/>
      <c r="J762" s="51"/>
      <c r="K762" s="51"/>
      <c r="L762" s="51"/>
    </row>
    <row r="763" spans="2:12" x14ac:dyDescent="0.25">
      <c r="B763" s="93"/>
      <c r="D763" s="94"/>
      <c r="E763" s="51"/>
      <c r="F763" s="51"/>
      <c r="G763" s="51"/>
      <c r="H763" s="51"/>
      <c r="I763" s="51"/>
      <c r="J763" s="51"/>
      <c r="K763" s="51"/>
      <c r="L763" s="51"/>
    </row>
    <row r="764" spans="2:12" x14ac:dyDescent="0.25">
      <c r="B764" s="93"/>
      <c r="D764" s="94"/>
      <c r="E764" s="51"/>
      <c r="F764" s="51"/>
      <c r="G764" s="51"/>
      <c r="H764" s="51"/>
      <c r="I764" s="51"/>
      <c r="J764" s="51"/>
      <c r="K764" s="51"/>
      <c r="L764" s="51"/>
    </row>
    <row r="765" spans="2:12" x14ac:dyDescent="0.25">
      <c r="B765" s="93"/>
      <c r="D765" s="94"/>
      <c r="E765" s="51"/>
      <c r="F765" s="51"/>
      <c r="G765" s="51"/>
      <c r="H765" s="51"/>
      <c r="I765" s="51"/>
      <c r="J765" s="51"/>
      <c r="K765" s="51"/>
      <c r="L765" s="51"/>
    </row>
    <row r="766" spans="2:12" x14ac:dyDescent="0.25">
      <c r="B766" s="93"/>
      <c r="D766" s="94"/>
      <c r="E766" s="51"/>
      <c r="F766" s="51"/>
      <c r="G766" s="51"/>
      <c r="H766" s="51"/>
      <c r="I766" s="51"/>
      <c r="J766" s="51"/>
      <c r="K766" s="51"/>
      <c r="L766" s="51"/>
    </row>
    <row r="767" spans="2:12" x14ac:dyDescent="0.25">
      <c r="B767" s="93"/>
      <c r="D767" s="94"/>
      <c r="E767" s="51"/>
      <c r="F767" s="51"/>
      <c r="G767" s="51"/>
      <c r="H767" s="51"/>
      <c r="I767" s="51"/>
      <c r="J767" s="51"/>
      <c r="K767" s="51"/>
      <c r="L767" s="51"/>
    </row>
    <row r="768" spans="2:12" x14ac:dyDescent="0.25">
      <c r="B768" s="93"/>
      <c r="D768" s="94"/>
      <c r="E768" s="51"/>
      <c r="F768" s="51"/>
      <c r="G768" s="51"/>
      <c r="H768" s="51"/>
      <c r="I768" s="51"/>
      <c r="J768" s="51"/>
      <c r="K768" s="51"/>
      <c r="L768" s="51"/>
    </row>
    <row r="769" spans="2:12" x14ac:dyDescent="0.25">
      <c r="B769" s="93"/>
      <c r="D769" s="94"/>
      <c r="E769" s="51"/>
      <c r="F769" s="51"/>
      <c r="G769" s="51"/>
      <c r="H769" s="51"/>
      <c r="I769" s="51"/>
      <c r="J769" s="51"/>
      <c r="K769" s="51"/>
      <c r="L769" s="51"/>
    </row>
    <row r="770" spans="2:12" x14ac:dyDescent="0.25">
      <c r="B770" s="93"/>
      <c r="D770" s="94"/>
      <c r="E770" s="51"/>
      <c r="F770" s="51"/>
      <c r="G770" s="51"/>
      <c r="H770" s="51"/>
      <c r="I770" s="51"/>
      <c r="J770" s="51"/>
      <c r="K770" s="51"/>
      <c r="L770" s="51"/>
    </row>
    <row r="771" spans="2:12" x14ac:dyDescent="0.25">
      <c r="B771" s="93"/>
      <c r="D771" s="94"/>
      <c r="E771" s="51"/>
      <c r="F771" s="51"/>
      <c r="G771" s="51"/>
      <c r="H771" s="51"/>
      <c r="I771" s="51"/>
      <c r="J771" s="51"/>
      <c r="K771" s="51"/>
      <c r="L771" s="51"/>
    </row>
    <row r="772" spans="2:12" x14ac:dyDescent="0.25">
      <c r="B772" s="93"/>
      <c r="D772" s="94"/>
      <c r="E772" s="51"/>
      <c r="F772" s="51"/>
      <c r="G772" s="51"/>
      <c r="H772" s="51"/>
      <c r="I772" s="51"/>
      <c r="J772" s="51"/>
      <c r="K772" s="51"/>
      <c r="L772" s="51"/>
    </row>
    <row r="773" spans="2:12" x14ac:dyDescent="0.25">
      <c r="B773" s="93"/>
      <c r="D773" s="94"/>
      <c r="E773" s="51"/>
      <c r="F773" s="51"/>
      <c r="G773" s="51"/>
      <c r="H773" s="51"/>
      <c r="I773" s="51"/>
      <c r="J773" s="51"/>
      <c r="K773" s="51"/>
      <c r="L773" s="51"/>
    </row>
    <row r="774" spans="2:12" x14ac:dyDescent="0.25">
      <c r="B774" s="93"/>
      <c r="D774" s="94"/>
      <c r="E774" s="51"/>
      <c r="F774" s="51"/>
      <c r="G774" s="51"/>
      <c r="H774" s="51"/>
      <c r="I774" s="51"/>
      <c r="J774" s="51"/>
      <c r="K774" s="51"/>
      <c r="L774" s="51"/>
    </row>
    <row r="775" spans="2:12" x14ac:dyDescent="0.25">
      <c r="B775" s="93"/>
      <c r="D775" s="94"/>
      <c r="E775" s="51"/>
      <c r="F775" s="51"/>
      <c r="G775" s="51"/>
      <c r="H775" s="51"/>
      <c r="I775" s="51"/>
      <c r="J775" s="51"/>
      <c r="K775" s="51"/>
      <c r="L775" s="51"/>
    </row>
    <row r="776" spans="2:12" x14ac:dyDescent="0.25">
      <c r="B776" s="93"/>
      <c r="D776" s="94"/>
      <c r="E776" s="51"/>
      <c r="F776" s="51"/>
      <c r="G776" s="51"/>
      <c r="H776" s="51"/>
      <c r="I776" s="51"/>
      <c r="J776" s="51"/>
      <c r="K776" s="51"/>
      <c r="L776" s="51"/>
    </row>
    <row r="777" spans="2:12" x14ac:dyDescent="0.25">
      <c r="B777" s="93"/>
      <c r="D777" s="94"/>
      <c r="E777" s="51"/>
      <c r="F777" s="51"/>
      <c r="G777" s="51"/>
      <c r="H777" s="51"/>
      <c r="I777" s="51"/>
      <c r="J777" s="51"/>
      <c r="K777" s="51"/>
      <c r="L777" s="51"/>
    </row>
    <row r="778" spans="2:12" x14ac:dyDescent="0.25">
      <c r="B778" s="93"/>
      <c r="D778" s="94"/>
      <c r="E778" s="51"/>
      <c r="F778" s="51"/>
      <c r="G778" s="51"/>
      <c r="H778" s="51"/>
      <c r="I778" s="51"/>
      <c r="J778" s="51"/>
      <c r="K778" s="51"/>
      <c r="L778" s="51"/>
    </row>
    <row r="779" spans="2:12" x14ac:dyDescent="0.25">
      <c r="B779" s="93"/>
      <c r="D779" s="94"/>
      <c r="E779" s="51"/>
      <c r="F779" s="51"/>
      <c r="G779" s="51"/>
      <c r="H779" s="51"/>
      <c r="I779" s="51"/>
      <c r="J779" s="51"/>
      <c r="K779" s="51"/>
      <c r="L779" s="51"/>
    </row>
    <row r="780" spans="2:12" x14ac:dyDescent="0.25">
      <c r="B780" s="93"/>
      <c r="D780" s="94"/>
      <c r="E780" s="51"/>
      <c r="F780" s="51"/>
      <c r="G780" s="51"/>
      <c r="H780" s="51"/>
      <c r="I780" s="51"/>
      <c r="J780" s="51"/>
      <c r="K780" s="51"/>
      <c r="L780" s="51"/>
    </row>
    <row r="781" spans="2:12" x14ac:dyDescent="0.25">
      <c r="B781" s="93"/>
      <c r="D781" s="94"/>
      <c r="E781" s="51"/>
      <c r="F781" s="51"/>
      <c r="G781" s="51"/>
      <c r="H781" s="51"/>
      <c r="I781" s="51"/>
      <c r="J781" s="51"/>
      <c r="K781" s="51"/>
      <c r="L781" s="51"/>
    </row>
    <row r="782" spans="2:12" x14ac:dyDescent="0.25">
      <c r="B782" s="93"/>
      <c r="D782" s="94"/>
      <c r="E782" s="51"/>
      <c r="F782" s="51"/>
      <c r="G782" s="51"/>
      <c r="H782" s="51"/>
      <c r="I782" s="51"/>
      <c r="J782" s="51"/>
      <c r="K782" s="51"/>
      <c r="L782" s="51"/>
    </row>
    <row r="783" spans="2:12" x14ac:dyDescent="0.25">
      <c r="B783" s="93"/>
      <c r="D783" s="94"/>
      <c r="E783" s="51"/>
      <c r="F783" s="51"/>
      <c r="G783" s="51"/>
      <c r="H783" s="51"/>
      <c r="I783" s="51"/>
      <c r="J783" s="51"/>
      <c r="K783" s="51"/>
      <c r="L783" s="51"/>
    </row>
    <row r="784" spans="2:12" x14ac:dyDescent="0.25">
      <c r="B784" s="93"/>
      <c r="D784" s="94"/>
      <c r="E784" s="51"/>
      <c r="F784" s="51"/>
      <c r="G784" s="51"/>
      <c r="H784" s="51"/>
      <c r="I784" s="51"/>
      <c r="J784" s="51"/>
      <c r="K784" s="51"/>
      <c r="L784" s="51"/>
    </row>
    <row r="785" spans="2:12" x14ac:dyDescent="0.25">
      <c r="B785" s="93"/>
      <c r="D785" s="94"/>
      <c r="E785" s="51"/>
      <c r="F785" s="51"/>
      <c r="G785" s="51"/>
      <c r="H785" s="51"/>
      <c r="I785" s="51"/>
      <c r="J785" s="51"/>
      <c r="K785" s="51"/>
      <c r="L785" s="51"/>
    </row>
    <row r="786" spans="2:12" x14ac:dyDescent="0.25">
      <c r="B786" s="93"/>
      <c r="D786" s="94"/>
      <c r="E786" s="51"/>
      <c r="F786" s="51"/>
      <c r="G786" s="51"/>
      <c r="H786" s="51"/>
      <c r="I786" s="51"/>
      <c r="J786" s="51"/>
      <c r="K786" s="51"/>
      <c r="L786" s="51"/>
    </row>
    <row r="787" spans="2:12" x14ac:dyDescent="0.25">
      <c r="B787" s="93"/>
      <c r="D787" s="94"/>
      <c r="E787" s="51"/>
      <c r="F787" s="51"/>
      <c r="G787" s="51"/>
      <c r="H787" s="51"/>
      <c r="I787" s="51"/>
      <c r="J787" s="51"/>
      <c r="K787" s="51"/>
      <c r="L787" s="51"/>
    </row>
    <row r="788" spans="2:12" x14ac:dyDescent="0.25">
      <c r="B788" s="93"/>
      <c r="D788" s="94"/>
      <c r="E788" s="51"/>
      <c r="F788" s="51"/>
      <c r="G788" s="51"/>
      <c r="H788" s="51"/>
      <c r="I788" s="51"/>
      <c r="J788" s="51"/>
      <c r="K788" s="51"/>
      <c r="L788" s="51"/>
    </row>
    <row r="789" spans="2:12" x14ac:dyDescent="0.25">
      <c r="B789" s="93"/>
      <c r="D789" s="94"/>
      <c r="E789" s="51"/>
      <c r="F789" s="51"/>
      <c r="G789" s="51"/>
      <c r="H789" s="51"/>
      <c r="I789" s="51"/>
      <c r="J789" s="51"/>
      <c r="K789" s="51"/>
      <c r="L789" s="51"/>
    </row>
    <row r="790" spans="2:12" x14ac:dyDescent="0.25">
      <c r="B790" s="93"/>
      <c r="D790" s="94"/>
      <c r="E790" s="51"/>
      <c r="F790" s="51"/>
      <c r="G790" s="51"/>
      <c r="H790" s="51"/>
      <c r="I790" s="51"/>
      <c r="J790" s="51"/>
      <c r="K790" s="51"/>
      <c r="L790" s="51"/>
    </row>
    <row r="791" spans="2:12" x14ac:dyDescent="0.25">
      <c r="B791" s="93"/>
      <c r="D791" s="94"/>
      <c r="E791" s="51"/>
      <c r="F791" s="51"/>
      <c r="G791" s="51"/>
      <c r="H791" s="51"/>
      <c r="I791" s="51"/>
      <c r="J791" s="51"/>
      <c r="K791" s="51"/>
      <c r="L791" s="51"/>
    </row>
    <row r="792" spans="2:12" x14ac:dyDescent="0.25">
      <c r="B792" s="93"/>
      <c r="D792" s="94"/>
      <c r="E792" s="51"/>
      <c r="F792" s="51"/>
      <c r="G792" s="51"/>
      <c r="H792" s="51"/>
      <c r="I792" s="51"/>
      <c r="J792" s="51"/>
      <c r="K792" s="51"/>
      <c r="L792" s="51"/>
    </row>
    <row r="793" spans="2:12" x14ac:dyDescent="0.25">
      <c r="B793" s="93"/>
      <c r="D793" s="94"/>
      <c r="E793" s="51"/>
      <c r="F793" s="51"/>
      <c r="G793" s="51"/>
      <c r="H793" s="51"/>
      <c r="I793" s="51"/>
      <c r="J793" s="51"/>
      <c r="K793" s="51"/>
      <c r="L793" s="51"/>
    </row>
    <row r="794" spans="2:12" x14ac:dyDescent="0.25">
      <c r="B794" s="93"/>
      <c r="D794" s="94"/>
      <c r="E794" s="51"/>
      <c r="F794" s="51"/>
      <c r="G794" s="51"/>
      <c r="H794" s="51"/>
      <c r="I794" s="51"/>
      <c r="J794" s="51"/>
      <c r="K794" s="51"/>
      <c r="L794" s="51"/>
    </row>
    <row r="795" spans="2:12" x14ac:dyDescent="0.25">
      <c r="B795" s="93"/>
      <c r="D795" s="94"/>
      <c r="E795" s="51"/>
      <c r="F795" s="51"/>
      <c r="G795" s="51"/>
      <c r="H795" s="51"/>
      <c r="I795" s="51"/>
      <c r="J795" s="51"/>
      <c r="K795" s="51"/>
      <c r="L795" s="51"/>
    </row>
    <row r="796" spans="2:12" x14ac:dyDescent="0.25">
      <c r="B796" s="93"/>
      <c r="D796" s="94"/>
      <c r="E796" s="51"/>
      <c r="F796" s="51"/>
      <c r="G796" s="51"/>
      <c r="H796" s="51"/>
      <c r="I796" s="51"/>
      <c r="J796" s="51"/>
      <c r="K796" s="51"/>
      <c r="L796" s="51"/>
    </row>
    <row r="797" spans="2:12" x14ac:dyDescent="0.25">
      <c r="B797" s="93"/>
      <c r="D797" s="94"/>
      <c r="E797" s="51"/>
      <c r="F797" s="51"/>
      <c r="G797" s="51"/>
      <c r="H797" s="51"/>
      <c r="I797" s="51"/>
      <c r="J797" s="51"/>
      <c r="K797" s="51"/>
      <c r="L797" s="51"/>
    </row>
    <row r="798" spans="2:12" x14ac:dyDescent="0.25">
      <c r="B798" s="93"/>
      <c r="D798" s="94"/>
      <c r="E798" s="51"/>
      <c r="F798" s="51"/>
      <c r="G798" s="51"/>
      <c r="H798" s="51"/>
      <c r="I798" s="51"/>
      <c r="J798" s="51"/>
      <c r="K798" s="51"/>
      <c r="L798" s="51"/>
    </row>
    <row r="799" spans="2:12" x14ac:dyDescent="0.25">
      <c r="B799" s="93"/>
      <c r="D799" s="94"/>
      <c r="E799" s="51"/>
      <c r="F799" s="51"/>
      <c r="G799" s="51"/>
      <c r="H799" s="51"/>
      <c r="I799" s="51"/>
      <c r="J799" s="51"/>
      <c r="K799" s="51"/>
      <c r="L799" s="51"/>
    </row>
    <row r="800" spans="2:12" x14ac:dyDescent="0.25">
      <c r="B800" s="93"/>
      <c r="D800" s="94"/>
      <c r="E800" s="51"/>
      <c r="F800" s="51"/>
      <c r="G800" s="51"/>
      <c r="H800" s="51"/>
      <c r="I800" s="51"/>
      <c r="J800" s="51"/>
      <c r="K800" s="51"/>
      <c r="L800" s="51"/>
    </row>
    <row r="801" spans="2:12" x14ac:dyDescent="0.25">
      <c r="B801" s="93"/>
      <c r="D801" s="94"/>
      <c r="E801" s="51"/>
      <c r="F801" s="51"/>
      <c r="G801" s="51"/>
      <c r="H801" s="51"/>
      <c r="I801" s="51"/>
      <c r="J801" s="51"/>
      <c r="K801" s="51"/>
      <c r="L801" s="51"/>
    </row>
    <row r="802" spans="2:12" x14ac:dyDescent="0.25">
      <c r="B802" s="93"/>
      <c r="D802" s="94"/>
      <c r="E802" s="51"/>
      <c r="F802" s="51"/>
      <c r="G802" s="51"/>
      <c r="H802" s="51"/>
      <c r="I802" s="51"/>
      <c r="J802" s="51"/>
      <c r="K802" s="51"/>
      <c r="L802" s="51"/>
    </row>
    <row r="803" spans="2:12" x14ac:dyDescent="0.25">
      <c r="B803" s="93"/>
      <c r="D803" s="94"/>
      <c r="E803" s="51"/>
      <c r="F803" s="51"/>
      <c r="G803" s="51"/>
      <c r="H803" s="51"/>
      <c r="I803" s="51"/>
      <c r="J803" s="51"/>
      <c r="K803" s="51"/>
      <c r="L803" s="51"/>
    </row>
  </sheetData>
  <mergeCells count="5">
    <mergeCell ref="A1:E1"/>
    <mergeCell ref="B3:B6"/>
    <mergeCell ref="C3:C6"/>
    <mergeCell ref="D4:D5"/>
    <mergeCell ref="B7:D7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DF963-7FE4-4BB0-8263-C99E86A5DB10}">
  <dimension ref="A1:G172"/>
  <sheetViews>
    <sheetView topLeftCell="A141" workbookViewId="0">
      <selection activeCell="A120" sqref="A120:E170"/>
    </sheetView>
  </sheetViews>
  <sheetFormatPr defaultRowHeight="15" x14ac:dyDescent="0.25"/>
  <cols>
    <col min="1" max="1" width="9.28515625" bestFit="1" customWidth="1"/>
    <col min="2" max="2" width="35.85546875" bestFit="1" customWidth="1"/>
    <col min="3" max="3" width="8.140625" bestFit="1" customWidth="1"/>
    <col min="4" max="4" width="7" bestFit="1" customWidth="1"/>
    <col min="5" max="6" width="14.5703125" style="1" bestFit="1" customWidth="1"/>
  </cols>
  <sheetData>
    <row r="1" spans="1:5" ht="15.75" x14ac:dyDescent="0.25">
      <c r="A1" s="110" t="s">
        <v>103</v>
      </c>
      <c r="B1" s="110"/>
      <c r="C1" s="82"/>
      <c r="D1" s="82"/>
      <c r="E1" s="80"/>
    </row>
    <row r="2" spans="1:5" x14ac:dyDescent="0.25">
      <c r="A2" s="109" t="s">
        <v>104</v>
      </c>
      <c r="B2" s="109"/>
      <c r="C2" s="82"/>
      <c r="D2" s="82"/>
      <c r="E2" s="80"/>
    </row>
    <row r="3" spans="1:5" x14ac:dyDescent="0.25">
      <c r="A3" s="109" t="s">
        <v>105</v>
      </c>
      <c r="B3" s="109"/>
      <c r="C3" s="82"/>
      <c r="D3" s="82"/>
      <c r="E3" s="80"/>
    </row>
    <row r="4" spans="1:5" x14ac:dyDescent="0.25">
      <c r="A4" s="111" t="s">
        <v>106</v>
      </c>
      <c r="B4" s="111"/>
      <c r="C4" s="82"/>
      <c r="D4" s="82"/>
      <c r="E4" s="80"/>
    </row>
    <row r="5" spans="1:5" ht="15.75" x14ac:dyDescent="0.25">
      <c r="A5" s="112" t="s">
        <v>107</v>
      </c>
      <c r="B5" s="112"/>
      <c r="C5" s="82"/>
      <c r="D5" s="82"/>
      <c r="E5" s="80"/>
    </row>
    <row r="6" spans="1:5" x14ac:dyDescent="0.25">
      <c r="A6" s="109" t="s">
        <v>78</v>
      </c>
      <c r="B6" s="109"/>
      <c r="C6" s="82"/>
      <c r="D6" s="82"/>
      <c r="E6" s="80"/>
    </row>
    <row r="7" spans="1:5" x14ac:dyDescent="0.25">
      <c r="A7" s="109" t="s">
        <v>75</v>
      </c>
      <c r="B7" s="109"/>
      <c r="C7" s="82"/>
      <c r="D7" s="82"/>
      <c r="E7" s="80"/>
    </row>
    <row r="8" spans="1:5" x14ac:dyDescent="0.25">
      <c r="A8" s="109" t="s">
        <v>75</v>
      </c>
      <c r="B8" s="109"/>
      <c r="C8" s="82"/>
      <c r="D8" s="82"/>
      <c r="E8" s="80"/>
    </row>
    <row r="9" spans="1:5" x14ac:dyDescent="0.25">
      <c r="A9" s="111" t="s">
        <v>108</v>
      </c>
      <c r="B9" s="111"/>
      <c r="C9" s="82"/>
      <c r="D9" s="82"/>
      <c r="E9" s="80"/>
    </row>
    <row r="10" spans="1:5" x14ac:dyDescent="0.25">
      <c r="A10" s="83" t="s">
        <v>0</v>
      </c>
      <c r="B10" s="91"/>
      <c r="C10" s="84" t="s">
        <v>79</v>
      </c>
      <c r="D10" s="83" t="s">
        <v>80</v>
      </c>
      <c r="E10" s="73" t="s">
        <v>76</v>
      </c>
    </row>
    <row r="11" spans="1:5" x14ac:dyDescent="0.25">
      <c r="A11" s="118">
        <v>45017</v>
      </c>
      <c r="B11" s="119" t="s">
        <v>109</v>
      </c>
      <c r="C11" s="119"/>
      <c r="D11" s="119"/>
      <c r="E11" s="86">
        <v>2198660</v>
      </c>
    </row>
    <row r="12" spans="1:5" x14ac:dyDescent="0.25">
      <c r="A12" s="120">
        <v>45018</v>
      </c>
      <c r="B12" s="87" t="s">
        <v>110</v>
      </c>
      <c r="C12" s="57" t="s">
        <v>83</v>
      </c>
      <c r="D12" s="85" t="s">
        <v>111</v>
      </c>
      <c r="E12" s="86">
        <v>68000</v>
      </c>
    </row>
    <row r="13" spans="1:5" x14ac:dyDescent="0.25">
      <c r="A13" s="120">
        <v>45027</v>
      </c>
      <c r="B13" s="87" t="s">
        <v>110</v>
      </c>
      <c r="C13" s="57" t="s">
        <v>83</v>
      </c>
      <c r="D13" s="85" t="s">
        <v>112</v>
      </c>
      <c r="E13" s="86">
        <v>30000</v>
      </c>
    </row>
    <row r="14" spans="1:5" x14ac:dyDescent="0.25">
      <c r="A14" s="120">
        <v>45027</v>
      </c>
      <c r="B14" s="87" t="s">
        <v>110</v>
      </c>
      <c r="C14" s="57" t="s">
        <v>83</v>
      </c>
      <c r="D14" s="85" t="s">
        <v>91</v>
      </c>
      <c r="E14" s="86">
        <v>248400</v>
      </c>
    </row>
    <row r="15" spans="1:5" x14ac:dyDescent="0.25">
      <c r="A15" s="120">
        <v>45031</v>
      </c>
      <c r="B15" s="87" t="s">
        <v>110</v>
      </c>
      <c r="C15" s="57" t="s">
        <v>83</v>
      </c>
      <c r="D15" s="85" t="s">
        <v>93</v>
      </c>
      <c r="E15" s="86">
        <v>226800</v>
      </c>
    </row>
    <row r="16" spans="1:5" x14ac:dyDescent="0.25">
      <c r="A16" s="120">
        <v>45049</v>
      </c>
      <c r="B16" s="87" t="s">
        <v>110</v>
      </c>
      <c r="C16" s="57" t="s">
        <v>83</v>
      </c>
      <c r="D16" s="85" t="s">
        <v>113</v>
      </c>
      <c r="E16" s="86">
        <v>60000</v>
      </c>
    </row>
    <row r="17" spans="1:5" x14ac:dyDescent="0.25">
      <c r="A17" s="120">
        <v>45049</v>
      </c>
      <c r="B17" s="87" t="s">
        <v>110</v>
      </c>
      <c r="C17" s="57" t="s">
        <v>83</v>
      </c>
      <c r="D17" s="85" t="s">
        <v>97</v>
      </c>
      <c r="E17" s="86">
        <v>74000</v>
      </c>
    </row>
    <row r="18" spans="1:5" x14ac:dyDescent="0.25">
      <c r="A18" s="120">
        <v>45054</v>
      </c>
      <c r="B18" s="87" t="s">
        <v>110</v>
      </c>
      <c r="C18" s="57" t="s">
        <v>83</v>
      </c>
      <c r="D18" s="85" t="s">
        <v>95</v>
      </c>
      <c r="E18" s="86">
        <v>40000</v>
      </c>
    </row>
    <row r="19" spans="1:5" x14ac:dyDescent="0.25">
      <c r="A19" s="120">
        <v>45079</v>
      </c>
      <c r="B19" s="87" t="s">
        <v>110</v>
      </c>
      <c r="C19" s="57" t="s">
        <v>83</v>
      </c>
      <c r="D19" s="85" t="s">
        <v>114</v>
      </c>
      <c r="E19" s="86">
        <v>80000</v>
      </c>
    </row>
    <row r="20" spans="1:5" x14ac:dyDescent="0.25">
      <c r="A20" s="120">
        <v>45079</v>
      </c>
      <c r="B20" s="87" t="s">
        <v>110</v>
      </c>
      <c r="C20" s="57" t="s">
        <v>83</v>
      </c>
      <c r="D20" s="85" t="s">
        <v>115</v>
      </c>
      <c r="E20" s="86">
        <v>81000</v>
      </c>
    </row>
    <row r="21" spans="1:5" x14ac:dyDescent="0.25">
      <c r="A21" s="120">
        <v>45079</v>
      </c>
      <c r="B21" s="87" t="s">
        <v>110</v>
      </c>
      <c r="C21" s="57" t="s">
        <v>83</v>
      </c>
      <c r="D21" s="85" t="s">
        <v>116</v>
      </c>
      <c r="E21" s="86">
        <v>69000</v>
      </c>
    </row>
    <row r="22" spans="1:5" x14ac:dyDescent="0.25">
      <c r="A22" s="120">
        <v>45080</v>
      </c>
      <c r="B22" s="87" t="s">
        <v>110</v>
      </c>
      <c r="C22" s="57" t="s">
        <v>83</v>
      </c>
      <c r="D22" s="85" t="s">
        <v>117</v>
      </c>
      <c r="E22" s="86">
        <v>59500</v>
      </c>
    </row>
    <row r="23" spans="1:5" x14ac:dyDescent="0.25">
      <c r="A23" s="120">
        <v>45094</v>
      </c>
      <c r="B23" s="87" t="s">
        <v>110</v>
      </c>
      <c r="C23" s="57" t="s">
        <v>83</v>
      </c>
      <c r="D23" s="85" t="s">
        <v>118</v>
      </c>
      <c r="E23" s="86">
        <v>30000</v>
      </c>
    </row>
    <row r="24" spans="1:5" x14ac:dyDescent="0.25">
      <c r="A24" s="120">
        <v>45097</v>
      </c>
      <c r="B24" s="87" t="s">
        <v>110</v>
      </c>
      <c r="C24" s="57" t="s">
        <v>83</v>
      </c>
      <c r="D24" s="85" t="s">
        <v>119</v>
      </c>
      <c r="E24" s="86">
        <v>65760</v>
      </c>
    </row>
    <row r="25" spans="1:5" x14ac:dyDescent="0.25">
      <c r="A25" s="120">
        <v>45113</v>
      </c>
      <c r="B25" s="87" t="s">
        <v>110</v>
      </c>
      <c r="C25" s="57" t="s">
        <v>83</v>
      </c>
      <c r="D25" s="85" t="s">
        <v>120</v>
      </c>
      <c r="E25" s="86">
        <v>180000</v>
      </c>
    </row>
    <row r="26" spans="1:5" x14ac:dyDescent="0.25">
      <c r="A26" s="120">
        <v>45136</v>
      </c>
      <c r="B26" s="87" t="s">
        <v>110</v>
      </c>
      <c r="C26" s="57" t="s">
        <v>83</v>
      </c>
      <c r="D26" s="85" t="s">
        <v>121</v>
      </c>
      <c r="E26" s="86">
        <v>57666</v>
      </c>
    </row>
    <row r="27" spans="1:5" x14ac:dyDescent="0.25">
      <c r="A27" s="120">
        <v>45141</v>
      </c>
      <c r="B27" s="87" t="s">
        <v>110</v>
      </c>
      <c r="C27" s="57" t="s">
        <v>83</v>
      </c>
      <c r="D27" s="85" t="s">
        <v>122</v>
      </c>
      <c r="E27" s="86">
        <v>30000</v>
      </c>
    </row>
    <row r="28" spans="1:5" x14ac:dyDescent="0.25">
      <c r="A28" s="120">
        <v>45141</v>
      </c>
      <c r="B28" s="87" t="s">
        <v>110</v>
      </c>
      <c r="C28" s="57" t="s">
        <v>83</v>
      </c>
      <c r="D28" s="85" t="s">
        <v>123</v>
      </c>
      <c r="E28" s="86">
        <v>69000</v>
      </c>
    </row>
    <row r="29" spans="1:5" x14ac:dyDescent="0.25">
      <c r="A29" s="120">
        <v>45142</v>
      </c>
      <c r="B29" s="87" t="s">
        <v>110</v>
      </c>
      <c r="C29" s="57" t="s">
        <v>83</v>
      </c>
      <c r="D29" s="85" t="s">
        <v>124</v>
      </c>
      <c r="E29" s="86">
        <v>68000</v>
      </c>
    </row>
    <row r="30" spans="1:5" x14ac:dyDescent="0.25">
      <c r="A30" s="120">
        <v>45147</v>
      </c>
      <c r="B30" s="87" t="s">
        <v>110</v>
      </c>
      <c r="C30" s="57" t="s">
        <v>83</v>
      </c>
      <c r="D30" s="85" t="s">
        <v>125</v>
      </c>
      <c r="E30" s="86">
        <v>30000</v>
      </c>
    </row>
    <row r="31" spans="1:5" x14ac:dyDescent="0.25">
      <c r="A31" s="120">
        <v>45147</v>
      </c>
      <c r="B31" s="87" t="s">
        <v>110</v>
      </c>
      <c r="C31" s="57" t="s">
        <v>83</v>
      </c>
      <c r="D31" s="85" t="s">
        <v>126</v>
      </c>
      <c r="E31" s="86">
        <v>30000</v>
      </c>
    </row>
    <row r="32" spans="1:5" x14ac:dyDescent="0.25">
      <c r="A32" s="120">
        <v>45148</v>
      </c>
      <c r="B32" s="87" t="s">
        <v>110</v>
      </c>
      <c r="C32" s="57" t="s">
        <v>83</v>
      </c>
      <c r="D32" s="85" t="s">
        <v>84</v>
      </c>
      <c r="E32" s="86">
        <v>30000</v>
      </c>
    </row>
    <row r="33" spans="1:5" x14ac:dyDescent="0.25">
      <c r="A33" s="120">
        <v>45148</v>
      </c>
      <c r="B33" s="87" t="s">
        <v>110</v>
      </c>
      <c r="C33" s="57" t="s">
        <v>83</v>
      </c>
      <c r="D33" s="85" t="s">
        <v>127</v>
      </c>
      <c r="E33" s="86">
        <v>30000</v>
      </c>
    </row>
    <row r="34" spans="1:5" x14ac:dyDescent="0.25">
      <c r="A34" s="120">
        <v>45149</v>
      </c>
      <c r="B34" s="87" t="s">
        <v>110</v>
      </c>
      <c r="C34" s="57" t="s">
        <v>83</v>
      </c>
      <c r="D34" s="85" t="s">
        <v>128</v>
      </c>
      <c r="E34" s="86">
        <v>80704</v>
      </c>
    </row>
    <row r="35" spans="1:5" x14ac:dyDescent="0.25">
      <c r="A35" s="120">
        <v>45149</v>
      </c>
      <c r="B35" s="87" t="s">
        <v>110</v>
      </c>
      <c r="C35" s="57" t="s">
        <v>83</v>
      </c>
      <c r="D35" s="85" t="s">
        <v>129</v>
      </c>
      <c r="E35" s="86">
        <v>80704</v>
      </c>
    </row>
    <row r="36" spans="1:5" x14ac:dyDescent="0.25">
      <c r="A36" s="120">
        <v>45154</v>
      </c>
      <c r="B36" s="87" t="s">
        <v>110</v>
      </c>
      <c r="C36" s="57" t="s">
        <v>83</v>
      </c>
      <c r="D36" s="85" t="s">
        <v>130</v>
      </c>
      <c r="E36" s="86">
        <v>28800</v>
      </c>
    </row>
    <row r="37" spans="1:5" x14ac:dyDescent="0.25">
      <c r="A37" s="120">
        <v>45156</v>
      </c>
      <c r="B37" s="87" t="s">
        <v>110</v>
      </c>
      <c r="C37" s="57" t="s">
        <v>83</v>
      </c>
      <c r="D37" s="85" t="s">
        <v>85</v>
      </c>
      <c r="E37" s="86">
        <v>27000</v>
      </c>
    </row>
    <row r="38" spans="1:5" x14ac:dyDescent="0.25">
      <c r="A38" s="120">
        <v>45159</v>
      </c>
      <c r="B38" s="87" t="s">
        <v>110</v>
      </c>
      <c r="C38" s="57" t="s">
        <v>83</v>
      </c>
      <c r="D38" s="85" t="s">
        <v>86</v>
      </c>
      <c r="E38" s="86">
        <v>60000</v>
      </c>
    </row>
    <row r="39" spans="1:5" x14ac:dyDescent="0.25">
      <c r="A39" s="120">
        <v>45159</v>
      </c>
      <c r="B39" s="87" t="s">
        <v>110</v>
      </c>
      <c r="C39" s="57" t="s">
        <v>83</v>
      </c>
      <c r="D39" s="85" t="s">
        <v>131</v>
      </c>
      <c r="E39" s="86">
        <v>60000</v>
      </c>
    </row>
    <row r="40" spans="1:5" x14ac:dyDescent="0.25">
      <c r="A40" s="120">
        <v>45173</v>
      </c>
      <c r="B40" s="87" t="s">
        <v>110</v>
      </c>
      <c r="C40" s="57" t="s">
        <v>83</v>
      </c>
      <c r="D40" s="85" t="s">
        <v>132</v>
      </c>
      <c r="E40" s="86">
        <v>57666</v>
      </c>
    </row>
    <row r="41" spans="1:5" x14ac:dyDescent="0.25">
      <c r="A41" s="120">
        <v>45173</v>
      </c>
      <c r="B41" s="87" t="s">
        <v>110</v>
      </c>
      <c r="C41" s="57" t="s">
        <v>83</v>
      </c>
      <c r="D41" s="85" t="s">
        <v>87</v>
      </c>
      <c r="E41" s="86">
        <v>60000</v>
      </c>
    </row>
    <row r="42" spans="1:5" x14ac:dyDescent="0.25">
      <c r="A42" s="120">
        <v>45173</v>
      </c>
      <c r="B42" s="87" t="s">
        <v>110</v>
      </c>
      <c r="C42" s="57" t="s">
        <v>83</v>
      </c>
      <c r="D42" s="85" t="s">
        <v>88</v>
      </c>
      <c r="E42" s="86">
        <v>74000</v>
      </c>
    </row>
    <row r="43" spans="1:5" x14ac:dyDescent="0.25">
      <c r="A43" s="120">
        <v>45175</v>
      </c>
      <c r="B43" s="87" t="s">
        <v>110</v>
      </c>
      <c r="C43" s="57" t="s">
        <v>83</v>
      </c>
      <c r="D43" s="85" t="s">
        <v>133</v>
      </c>
      <c r="E43" s="86">
        <v>40000</v>
      </c>
    </row>
    <row r="44" spans="1:5" x14ac:dyDescent="0.25">
      <c r="A44" s="120">
        <v>45184</v>
      </c>
      <c r="B44" s="87" t="s">
        <v>110</v>
      </c>
      <c r="C44" s="57" t="s">
        <v>83</v>
      </c>
      <c r="D44" s="85" t="s">
        <v>134</v>
      </c>
      <c r="E44" s="86">
        <v>30000</v>
      </c>
    </row>
    <row r="45" spans="1:5" x14ac:dyDescent="0.25">
      <c r="A45" s="120">
        <v>45184</v>
      </c>
      <c r="B45" s="87" t="s">
        <v>110</v>
      </c>
      <c r="C45" s="57" t="s">
        <v>83</v>
      </c>
      <c r="D45" s="85" t="s">
        <v>135</v>
      </c>
      <c r="E45" s="86">
        <v>30000</v>
      </c>
    </row>
    <row r="46" spans="1:5" x14ac:dyDescent="0.25">
      <c r="A46" s="120">
        <v>45197</v>
      </c>
      <c r="B46" s="87" t="s">
        <v>110</v>
      </c>
      <c r="C46" s="57" t="s">
        <v>83</v>
      </c>
      <c r="D46" s="85" t="s">
        <v>136</v>
      </c>
      <c r="E46" s="86">
        <v>27600</v>
      </c>
    </row>
    <row r="47" spans="1:5" x14ac:dyDescent="0.25">
      <c r="A47" s="120">
        <v>45199</v>
      </c>
      <c r="B47" s="87" t="s">
        <v>110</v>
      </c>
      <c r="C47" s="57" t="s">
        <v>83</v>
      </c>
      <c r="D47" s="85" t="s">
        <v>137</v>
      </c>
      <c r="E47" s="86">
        <v>180000</v>
      </c>
    </row>
    <row r="48" spans="1:5" x14ac:dyDescent="0.25">
      <c r="A48" s="120">
        <v>45203</v>
      </c>
      <c r="B48" s="87" t="s">
        <v>110</v>
      </c>
      <c r="C48" s="57" t="s">
        <v>83</v>
      </c>
      <c r="D48" s="85" t="s">
        <v>81</v>
      </c>
      <c r="E48" s="86">
        <v>80000</v>
      </c>
    </row>
    <row r="49" spans="1:5" x14ac:dyDescent="0.25">
      <c r="A49" s="120">
        <v>45204</v>
      </c>
      <c r="B49" s="87" t="s">
        <v>110</v>
      </c>
      <c r="C49" s="57" t="s">
        <v>83</v>
      </c>
      <c r="D49" s="85" t="s">
        <v>82</v>
      </c>
      <c r="E49" s="86">
        <v>59500</v>
      </c>
    </row>
    <row r="50" spans="1:5" x14ac:dyDescent="0.25">
      <c r="A50" s="120">
        <v>45208</v>
      </c>
      <c r="B50" s="87" t="s">
        <v>110</v>
      </c>
      <c r="C50" s="57" t="s">
        <v>83</v>
      </c>
      <c r="D50" s="85" t="s">
        <v>138</v>
      </c>
      <c r="E50" s="86">
        <v>81000</v>
      </c>
    </row>
    <row r="51" spans="1:5" x14ac:dyDescent="0.25">
      <c r="A51" s="120">
        <v>45208</v>
      </c>
      <c r="B51" s="87" t="s">
        <v>110</v>
      </c>
      <c r="C51" s="57" t="s">
        <v>83</v>
      </c>
      <c r="D51" s="85" t="s">
        <v>139</v>
      </c>
      <c r="E51" s="86">
        <v>30000</v>
      </c>
    </row>
    <row r="52" spans="1:5" x14ac:dyDescent="0.25">
      <c r="A52" s="120">
        <v>45210</v>
      </c>
      <c r="B52" s="87" t="s">
        <v>110</v>
      </c>
      <c r="C52" s="57" t="s">
        <v>83</v>
      </c>
      <c r="D52" s="85" t="s">
        <v>140</v>
      </c>
      <c r="E52" s="86">
        <v>65760</v>
      </c>
    </row>
    <row r="53" spans="1:5" x14ac:dyDescent="0.25">
      <c r="A53" s="120">
        <v>45260</v>
      </c>
      <c r="B53" s="87" t="s">
        <v>110</v>
      </c>
      <c r="C53" s="57" t="s">
        <v>83</v>
      </c>
      <c r="D53" s="85" t="s">
        <v>141</v>
      </c>
      <c r="E53" s="86">
        <v>80704</v>
      </c>
    </row>
    <row r="54" spans="1:5" x14ac:dyDescent="0.25">
      <c r="A54" s="120">
        <v>45260</v>
      </c>
      <c r="B54" s="87" t="s">
        <v>110</v>
      </c>
      <c r="C54" s="57" t="s">
        <v>83</v>
      </c>
      <c r="D54" s="85" t="s">
        <v>142</v>
      </c>
      <c r="E54" s="86">
        <v>80704</v>
      </c>
    </row>
    <row r="55" spans="1:5" x14ac:dyDescent="0.25">
      <c r="A55" s="120">
        <v>45262</v>
      </c>
      <c r="B55" s="87" t="s">
        <v>110</v>
      </c>
      <c r="C55" s="57" t="s">
        <v>83</v>
      </c>
      <c r="D55" s="85" t="s">
        <v>143</v>
      </c>
      <c r="E55" s="86">
        <v>30000</v>
      </c>
    </row>
    <row r="56" spans="1:5" x14ac:dyDescent="0.25">
      <c r="A56" s="120">
        <v>45262</v>
      </c>
      <c r="B56" s="87" t="s">
        <v>110</v>
      </c>
      <c r="C56" s="57" t="s">
        <v>83</v>
      </c>
      <c r="D56" s="85" t="s">
        <v>144</v>
      </c>
      <c r="E56" s="86">
        <v>68000</v>
      </c>
    </row>
    <row r="57" spans="1:5" x14ac:dyDescent="0.25">
      <c r="A57" s="120">
        <v>45262</v>
      </c>
      <c r="B57" s="87" t="s">
        <v>110</v>
      </c>
      <c r="C57" s="57" t="s">
        <v>83</v>
      </c>
      <c r="D57" s="85" t="s">
        <v>145</v>
      </c>
      <c r="E57" s="86">
        <v>95000</v>
      </c>
    </row>
    <row r="58" spans="1:5" x14ac:dyDescent="0.25">
      <c r="A58" s="120">
        <v>45264</v>
      </c>
      <c r="B58" s="87" t="s">
        <v>110</v>
      </c>
      <c r="C58" s="57" t="s">
        <v>83</v>
      </c>
      <c r="D58" s="85" t="s">
        <v>146</v>
      </c>
      <c r="E58" s="86">
        <v>180000</v>
      </c>
    </row>
    <row r="59" spans="1:5" x14ac:dyDescent="0.25">
      <c r="A59" s="120">
        <v>45265</v>
      </c>
      <c r="B59" s="87" t="s">
        <v>110</v>
      </c>
      <c r="C59" s="57" t="s">
        <v>83</v>
      </c>
      <c r="D59" s="85" t="s">
        <v>147</v>
      </c>
      <c r="E59" s="86">
        <v>58000</v>
      </c>
    </row>
    <row r="60" spans="1:5" x14ac:dyDescent="0.25">
      <c r="A60" s="120">
        <v>45265</v>
      </c>
      <c r="B60" s="87" t="s">
        <v>110</v>
      </c>
      <c r="C60" s="57" t="s">
        <v>83</v>
      </c>
      <c r="D60" s="85" t="s">
        <v>148</v>
      </c>
      <c r="E60" s="86">
        <v>48000</v>
      </c>
    </row>
    <row r="61" spans="1:5" x14ac:dyDescent="0.25">
      <c r="A61" s="120">
        <v>45265</v>
      </c>
      <c r="B61" s="87" t="s">
        <v>110</v>
      </c>
      <c r="C61" s="57" t="s">
        <v>83</v>
      </c>
      <c r="D61" s="85" t="s">
        <v>149</v>
      </c>
      <c r="E61" s="86">
        <v>48000</v>
      </c>
    </row>
    <row r="62" spans="1:5" x14ac:dyDescent="0.25">
      <c r="A62" s="120">
        <v>45266</v>
      </c>
      <c r="B62" s="87" t="s">
        <v>110</v>
      </c>
      <c r="C62" s="57" t="s">
        <v>83</v>
      </c>
      <c r="D62" s="85" t="s">
        <v>150</v>
      </c>
      <c r="E62" s="86">
        <v>66200</v>
      </c>
    </row>
    <row r="63" spans="1:5" x14ac:dyDescent="0.25">
      <c r="A63" s="120">
        <v>45266</v>
      </c>
      <c r="B63" s="87" t="s">
        <v>110</v>
      </c>
      <c r="C63" s="57" t="s">
        <v>83</v>
      </c>
      <c r="D63" s="85" t="s">
        <v>151</v>
      </c>
      <c r="E63" s="86">
        <v>27000</v>
      </c>
    </row>
    <row r="64" spans="1:5" x14ac:dyDescent="0.25">
      <c r="A64" s="120">
        <v>45268</v>
      </c>
      <c r="B64" s="87" t="s">
        <v>110</v>
      </c>
      <c r="C64" s="57" t="s">
        <v>83</v>
      </c>
      <c r="D64" s="85" t="s">
        <v>152</v>
      </c>
      <c r="E64" s="86">
        <v>69000</v>
      </c>
    </row>
    <row r="65" spans="1:5" x14ac:dyDescent="0.25">
      <c r="A65" s="120">
        <v>45293</v>
      </c>
      <c r="B65" s="87" t="s">
        <v>110</v>
      </c>
      <c r="C65" s="57" t="s">
        <v>83</v>
      </c>
      <c r="D65" s="85" t="s">
        <v>153</v>
      </c>
      <c r="E65" s="86">
        <v>55500</v>
      </c>
    </row>
    <row r="66" spans="1:5" x14ac:dyDescent="0.25">
      <c r="A66" s="120">
        <v>45294</v>
      </c>
      <c r="B66" s="87" t="s">
        <v>110</v>
      </c>
      <c r="C66" s="57" t="s">
        <v>83</v>
      </c>
      <c r="D66" s="85" t="s">
        <v>154</v>
      </c>
      <c r="E66" s="86">
        <v>57666</v>
      </c>
    </row>
    <row r="67" spans="1:5" x14ac:dyDescent="0.25">
      <c r="A67" s="120">
        <v>45294</v>
      </c>
      <c r="B67" s="87" t="s">
        <v>110</v>
      </c>
      <c r="C67" s="57" t="s">
        <v>83</v>
      </c>
      <c r="D67" s="85" t="s">
        <v>155</v>
      </c>
      <c r="E67" s="86">
        <v>60000</v>
      </c>
    </row>
    <row r="68" spans="1:5" x14ac:dyDescent="0.25">
      <c r="A68" s="120">
        <v>45297</v>
      </c>
      <c r="B68" s="87" t="s">
        <v>110</v>
      </c>
      <c r="C68" s="57" t="s">
        <v>83</v>
      </c>
      <c r="D68" s="85" t="s">
        <v>156</v>
      </c>
      <c r="E68" s="86">
        <v>40000</v>
      </c>
    </row>
    <row r="69" spans="1:5" x14ac:dyDescent="0.25">
      <c r="A69" s="120">
        <v>45301</v>
      </c>
      <c r="B69" s="87" t="s">
        <v>110</v>
      </c>
      <c r="C69" s="57" t="s">
        <v>83</v>
      </c>
      <c r="D69" s="85" t="s">
        <v>157</v>
      </c>
      <c r="E69" s="86">
        <v>30000</v>
      </c>
    </row>
    <row r="70" spans="1:5" x14ac:dyDescent="0.25">
      <c r="A70" s="120">
        <v>45301</v>
      </c>
      <c r="B70" s="87" t="s">
        <v>110</v>
      </c>
      <c r="C70" s="57" t="s">
        <v>83</v>
      </c>
      <c r="D70" s="85" t="s">
        <v>158</v>
      </c>
      <c r="E70" s="86">
        <v>30000</v>
      </c>
    </row>
    <row r="71" spans="1:5" x14ac:dyDescent="0.25">
      <c r="A71" s="120">
        <v>45325</v>
      </c>
      <c r="B71" s="87" t="s">
        <v>110</v>
      </c>
      <c r="C71" s="57" t="s">
        <v>83</v>
      </c>
      <c r="D71" s="85" t="s">
        <v>159</v>
      </c>
      <c r="E71" s="86">
        <v>98640</v>
      </c>
    </row>
    <row r="72" spans="1:5" x14ac:dyDescent="0.25">
      <c r="A72" s="120">
        <v>45325</v>
      </c>
      <c r="B72" s="87" t="s">
        <v>110</v>
      </c>
      <c r="C72" s="57" t="s">
        <v>83</v>
      </c>
      <c r="D72" s="85" t="s">
        <v>160</v>
      </c>
      <c r="E72" s="86">
        <v>30000</v>
      </c>
    </row>
    <row r="73" spans="1:5" x14ac:dyDescent="0.25">
      <c r="A73" s="120">
        <v>45327</v>
      </c>
      <c r="B73" s="87" t="s">
        <v>110</v>
      </c>
      <c r="C73" s="57" t="s">
        <v>83</v>
      </c>
      <c r="D73" s="85" t="s">
        <v>161</v>
      </c>
      <c r="E73" s="86">
        <v>60000</v>
      </c>
    </row>
    <row r="74" spans="1:5" x14ac:dyDescent="0.25">
      <c r="A74" s="120">
        <v>45330</v>
      </c>
      <c r="B74" s="87" t="s">
        <v>110</v>
      </c>
      <c r="C74" s="57" t="s">
        <v>83</v>
      </c>
      <c r="D74" s="85" t="s">
        <v>162</v>
      </c>
      <c r="E74" s="86">
        <v>59500</v>
      </c>
    </row>
    <row r="75" spans="1:5" x14ac:dyDescent="0.25">
      <c r="A75" s="120">
        <v>45330</v>
      </c>
      <c r="B75" s="87" t="s">
        <v>110</v>
      </c>
      <c r="C75" s="57" t="s">
        <v>83</v>
      </c>
      <c r="D75" s="85" t="s">
        <v>163</v>
      </c>
      <c r="E75" s="86">
        <v>81000</v>
      </c>
    </row>
    <row r="76" spans="1:5" x14ac:dyDescent="0.25">
      <c r="A76" s="120">
        <v>45335</v>
      </c>
      <c r="B76" s="87" t="s">
        <v>110</v>
      </c>
      <c r="C76" s="57" t="s">
        <v>83</v>
      </c>
      <c r="D76" s="85" t="s">
        <v>164</v>
      </c>
      <c r="E76" s="86">
        <v>28800</v>
      </c>
    </row>
    <row r="77" spans="1:5" x14ac:dyDescent="0.25">
      <c r="A77" s="120">
        <v>45385</v>
      </c>
      <c r="B77" s="87" t="s">
        <v>110</v>
      </c>
      <c r="C77" s="57" t="s">
        <v>83</v>
      </c>
      <c r="D77" s="85" t="s">
        <v>112</v>
      </c>
      <c r="E77" s="86">
        <v>55500</v>
      </c>
    </row>
    <row r="78" spans="1:5" x14ac:dyDescent="0.25">
      <c r="A78" s="120">
        <v>45385</v>
      </c>
      <c r="B78" s="87" t="s">
        <v>110</v>
      </c>
      <c r="C78" s="57" t="s">
        <v>83</v>
      </c>
      <c r="D78" s="85" t="s">
        <v>91</v>
      </c>
      <c r="E78" s="86">
        <v>58000</v>
      </c>
    </row>
    <row r="79" spans="1:5" x14ac:dyDescent="0.25">
      <c r="A79" s="120">
        <v>45386</v>
      </c>
      <c r="B79" s="87" t="s">
        <v>110</v>
      </c>
      <c r="C79" s="57" t="s">
        <v>83</v>
      </c>
      <c r="D79" s="85" t="s">
        <v>92</v>
      </c>
      <c r="E79" s="86">
        <v>68000</v>
      </c>
    </row>
    <row r="80" spans="1:5" x14ac:dyDescent="0.25">
      <c r="A80" s="120">
        <v>45386</v>
      </c>
      <c r="B80" s="87" t="s">
        <v>110</v>
      </c>
      <c r="C80" s="57" t="s">
        <v>83</v>
      </c>
      <c r="D80" s="85" t="s">
        <v>165</v>
      </c>
      <c r="E80" s="86">
        <v>69000</v>
      </c>
    </row>
    <row r="81" spans="1:5" x14ac:dyDescent="0.25">
      <c r="A81" s="120">
        <v>45386</v>
      </c>
      <c r="B81" s="87" t="s">
        <v>110</v>
      </c>
      <c r="C81" s="57" t="s">
        <v>83</v>
      </c>
      <c r="D81" s="85" t="s">
        <v>94</v>
      </c>
      <c r="E81" s="86">
        <v>95000</v>
      </c>
    </row>
    <row r="82" spans="1:5" x14ac:dyDescent="0.25">
      <c r="A82" s="120">
        <v>45386</v>
      </c>
      <c r="B82" s="87" t="s">
        <v>110</v>
      </c>
      <c r="C82" s="57" t="s">
        <v>83</v>
      </c>
      <c r="D82" s="85" t="s">
        <v>113</v>
      </c>
      <c r="E82" s="86">
        <v>48000</v>
      </c>
    </row>
    <row r="83" spans="1:5" x14ac:dyDescent="0.25">
      <c r="A83" s="120">
        <v>45386</v>
      </c>
      <c r="B83" s="87" t="s">
        <v>110</v>
      </c>
      <c r="C83" s="57" t="s">
        <v>83</v>
      </c>
      <c r="D83" s="85" t="s">
        <v>97</v>
      </c>
      <c r="E83" s="86">
        <v>30000</v>
      </c>
    </row>
    <row r="84" spans="1:5" x14ac:dyDescent="0.25">
      <c r="A84" s="120">
        <v>45387</v>
      </c>
      <c r="B84" s="87" t="s">
        <v>110</v>
      </c>
      <c r="C84" s="57" t="s">
        <v>83</v>
      </c>
      <c r="D84" s="85" t="s">
        <v>98</v>
      </c>
      <c r="E84" s="86">
        <v>48000</v>
      </c>
    </row>
    <row r="85" spans="1:5" x14ac:dyDescent="0.25">
      <c r="A85" s="120">
        <v>45388</v>
      </c>
      <c r="B85" s="87" t="s">
        <v>110</v>
      </c>
      <c r="C85" s="57" t="s">
        <v>83</v>
      </c>
      <c r="D85" s="85" t="s">
        <v>95</v>
      </c>
      <c r="E85" s="86">
        <v>66200</v>
      </c>
    </row>
    <row r="86" spans="1:5" x14ac:dyDescent="0.25">
      <c r="A86" s="120">
        <v>45397</v>
      </c>
      <c r="B86" s="87" t="s">
        <v>166</v>
      </c>
      <c r="C86" s="57" t="s">
        <v>83</v>
      </c>
      <c r="D86" s="85" t="s">
        <v>121</v>
      </c>
      <c r="E86" s="86">
        <v>75604.72</v>
      </c>
    </row>
    <row r="87" spans="1:5" x14ac:dyDescent="0.25">
      <c r="A87" s="120">
        <v>45397</v>
      </c>
      <c r="B87" s="87" t="s">
        <v>166</v>
      </c>
      <c r="C87" s="57" t="s">
        <v>83</v>
      </c>
      <c r="D87" s="85" t="s">
        <v>167</v>
      </c>
      <c r="E87" s="86">
        <v>82804.72</v>
      </c>
    </row>
    <row r="88" spans="1:5" x14ac:dyDescent="0.25">
      <c r="A88" s="120">
        <v>45414</v>
      </c>
      <c r="B88" s="87" t="s">
        <v>166</v>
      </c>
      <c r="C88" s="57" t="s">
        <v>83</v>
      </c>
      <c r="D88" s="85" t="s">
        <v>168</v>
      </c>
      <c r="E88" s="86">
        <v>60004.72</v>
      </c>
    </row>
    <row r="89" spans="1:5" x14ac:dyDescent="0.25">
      <c r="A89" s="120">
        <v>45414</v>
      </c>
      <c r="B89" s="87" t="s">
        <v>166</v>
      </c>
      <c r="C89" s="57" t="s">
        <v>83</v>
      </c>
      <c r="D89" s="85" t="s">
        <v>169</v>
      </c>
      <c r="E89" s="86">
        <v>40004.720000000001</v>
      </c>
    </row>
    <row r="90" spans="1:5" x14ac:dyDescent="0.25">
      <c r="A90" s="120">
        <v>45414</v>
      </c>
      <c r="B90" s="87" t="s">
        <v>166</v>
      </c>
      <c r="C90" s="57" t="s">
        <v>83</v>
      </c>
      <c r="D90" s="85" t="s">
        <v>125</v>
      </c>
      <c r="E90" s="86">
        <v>98644.72</v>
      </c>
    </row>
    <row r="91" spans="1:5" x14ac:dyDescent="0.25">
      <c r="A91" s="120">
        <v>45414</v>
      </c>
      <c r="B91" s="87" t="s">
        <v>166</v>
      </c>
      <c r="C91" s="57" t="s">
        <v>83</v>
      </c>
      <c r="D91" s="85" t="s">
        <v>126</v>
      </c>
      <c r="E91" s="86">
        <v>60004.72</v>
      </c>
    </row>
    <row r="92" spans="1:5" x14ac:dyDescent="0.25">
      <c r="A92" s="120">
        <v>45446</v>
      </c>
      <c r="B92" s="87" t="s">
        <v>166</v>
      </c>
      <c r="C92" s="57" t="s">
        <v>83</v>
      </c>
      <c r="D92" s="85" t="s">
        <v>132</v>
      </c>
      <c r="E92" s="86">
        <v>470500</v>
      </c>
    </row>
    <row r="93" spans="1:5" x14ac:dyDescent="0.25">
      <c r="A93" s="120">
        <v>45446</v>
      </c>
      <c r="B93" s="87" t="s">
        <v>166</v>
      </c>
      <c r="C93" s="57" t="s">
        <v>83</v>
      </c>
      <c r="D93" s="85" t="s">
        <v>88</v>
      </c>
      <c r="E93" s="86">
        <v>30000</v>
      </c>
    </row>
    <row r="94" spans="1:5" x14ac:dyDescent="0.25">
      <c r="A94" s="120">
        <v>45446</v>
      </c>
      <c r="B94" s="87" t="s">
        <v>166</v>
      </c>
      <c r="C94" s="57" t="s">
        <v>83</v>
      </c>
      <c r="D94" s="85" t="s">
        <v>89</v>
      </c>
      <c r="E94" s="86">
        <v>81000</v>
      </c>
    </row>
    <row r="95" spans="1:5" x14ac:dyDescent="0.25">
      <c r="A95" s="120">
        <v>45446</v>
      </c>
      <c r="B95" s="87" t="s">
        <v>166</v>
      </c>
      <c r="C95" s="57" t="s">
        <v>83</v>
      </c>
      <c r="D95" s="85" t="s">
        <v>133</v>
      </c>
      <c r="E95" s="86">
        <v>59500</v>
      </c>
    </row>
    <row r="96" spans="1:5" x14ac:dyDescent="0.25">
      <c r="A96" s="120">
        <v>45446</v>
      </c>
      <c r="B96" s="87" t="s">
        <v>166</v>
      </c>
      <c r="C96" s="57" t="s">
        <v>83</v>
      </c>
      <c r="D96" s="85" t="s">
        <v>170</v>
      </c>
      <c r="E96" s="86">
        <v>30000</v>
      </c>
    </row>
    <row r="97" spans="1:5" x14ac:dyDescent="0.25">
      <c r="A97" s="120">
        <v>45446</v>
      </c>
      <c r="B97" s="87" t="s">
        <v>166</v>
      </c>
      <c r="C97" s="57" t="s">
        <v>83</v>
      </c>
      <c r="D97" s="85" t="s">
        <v>171</v>
      </c>
      <c r="E97" s="86">
        <v>120000</v>
      </c>
    </row>
    <row r="98" spans="1:5" x14ac:dyDescent="0.25">
      <c r="A98" s="120">
        <v>45446</v>
      </c>
      <c r="B98" s="87" t="s">
        <v>166</v>
      </c>
      <c r="C98" s="57" t="s">
        <v>83</v>
      </c>
      <c r="D98" s="85" t="s">
        <v>90</v>
      </c>
      <c r="E98" s="86">
        <v>30000</v>
      </c>
    </row>
    <row r="99" spans="1:5" x14ac:dyDescent="0.25">
      <c r="A99" s="120">
        <v>45446</v>
      </c>
      <c r="B99" s="87" t="s">
        <v>166</v>
      </c>
      <c r="C99" s="57" t="s">
        <v>83</v>
      </c>
      <c r="D99" s="85" t="s">
        <v>172</v>
      </c>
      <c r="E99" s="86">
        <v>120000</v>
      </c>
    </row>
    <row r="100" spans="1:5" x14ac:dyDescent="0.25">
      <c r="A100" s="120">
        <v>45447</v>
      </c>
      <c r="B100" s="87" t="s">
        <v>166</v>
      </c>
      <c r="C100" s="57" t="s">
        <v>173</v>
      </c>
      <c r="D100" s="85" t="s">
        <v>174</v>
      </c>
      <c r="E100" s="86">
        <v>470500</v>
      </c>
    </row>
    <row r="101" spans="1:5" x14ac:dyDescent="0.25">
      <c r="A101" s="120">
        <v>45388</v>
      </c>
      <c r="B101" s="87" t="s">
        <v>110</v>
      </c>
      <c r="C101" s="57" t="s">
        <v>83</v>
      </c>
      <c r="D101" s="85" t="s">
        <v>95</v>
      </c>
      <c r="E101" s="86">
        <v>66200</v>
      </c>
    </row>
    <row r="102" spans="1:5" x14ac:dyDescent="0.25">
      <c r="A102" s="120">
        <v>45397</v>
      </c>
      <c r="B102" s="87" t="s">
        <v>166</v>
      </c>
      <c r="C102" s="57" t="s">
        <v>83</v>
      </c>
      <c r="D102" s="85" t="s">
        <v>121</v>
      </c>
      <c r="E102" s="86">
        <v>75604.72</v>
      </c>
    </row>
    <row r="103" spans="1:5" x14ac:dyDescent="0.25">
      <c r="A103" s="120">
        <v>45397</v>
      </c>
      <c r="B103" s="87" t="s">
        <v>166</v>
      </c>
      <c r="C103" s="57" t="s">
        <v>83</v>
      </c>
      <c r="D103" s="85" t="s">
        <v>167</v>
      </c>
      <c r="E103" s="86">
        <v>82804.72</v>
      </c>
    </row>
    <row r="104" spans="1:5" x14ac:dyDescent="0.25">
      <c r="A104" s="120">
        <v>45414</v>
      </c>
      <c r="B104" s="87" t="s">
        <v>166</v>
      </c>
      <c r="C104" s="57" t="s">
        <v>83</v>
      </c>
      <c r="D104" s="85" t="s">
        <v>168</v>
      </c>
      <c r="E104" s="86">
        <v>60004.72</v>
      </c>
    </row>
    <row r="105" spans="1:5" x14ac:dyDescent="0.25">
      <c r="A105" s="120">
        <v>45414</v>
      </c>
      <c r="B105" s="87" t="s">
        <v>166</v>
      </c>
      <c r="C105" s="57" t="s">
        <v>83</v>
      </c>
      <c r="D105" s="85" t="s">
        <v>169</v>
      </c>
      <c r="E105" s="86">
        <v>40004.720000000001</v>
      </c>
    </row>
    <row r="106" spans="1:5" x14ac:dyDescent="0.25">
      <c r="A106" s="120">
        <v>45414</v>
      </c>
      <c r="B106" s="87" t="s">
        <v>166</v>
      </c>
      <c r="C106" s="57" t="s">
        <v>83</v>
      </c>
      <c r="D106" s="85" t="s">
        <v>125</v>
      </c>
      <c r="E106" s="86">
        <v>98644.72</v>
      </c>
    </row>
    <row r="107" spans="1:5" x14ac:dyDescent="0.25">
      <c r="A107" s="120">
        <v>45414</v>
      </c>
      <c r="B107" s="87" t="s">
        <v>166</v>
      </c>
      <c r="C107" s="57" t="s">
        <v>83</v>
      </c>
      <c r="D107" s="85" t="s">
        <v>126</v>
      </c>
      <c r="E107" s="86">
        <v>60004.72</v>
      </c>
    </row>
    <row r="108" spans="1:5" x14ac:dyDescent="0.25">
      <c r="A108" s="120">
        <v>45446</v>
      </c>
      <c r="B108" s="87" t="s">
        <v>166</v>
      </c>
      <c r="C108" s="57" t="s">
        <v>83</v>
      </c>
      <c r="D108" s="85" t="s">
        <v>132</v>
      </c>
      <c r="E108" s="86">
        <v>470500</v>
      </c>
    </row>
    <row r="109" spans="1:5" x14ac:dyDescent="0.25">
      <c r="A109" s="120">
        <v>45446</v>
      </c>
      <c r="B109" s="87" t="s">
        <v>166</v>
      </c>
      <c r="C109" s="57" t="s">
        <v>83</v>
      </c>
      <c r="D109" s="85" t="s">
        <v>88</v>
      </c>
      <c r="E109" s="86">
        <v>30000</v>
      </c>
    </row>
    <row r="110" spans="1:5" x14ac:dyDescent="0.25">
      <c r="A110" s="120">
        <v>45446</v>
      </c>
      <c r="B110" s="87" t="s">
        <v>166</v>
      </c>
      <c r="C110" s="57" t="s">
        <v>83</v>
      </c>
      <c r="D110" s="85" t="s">
        <v>89</v>
      </c>
      <c r="E110" s="86">
        <v>81000</v>
      </c>
    </row>
    <row r="111" spans="1:5" x14ac:dyDescent="0.25">
      <c r="A111" s="120">
        <v>45446</v>
      </c>
      <c r="B111" s="87" t="s">
        <v>166</v>
      </c>
      <c r="C111" s="57" t="s">
        <v>83</v>
      </c>
      <c r="D111" s="85" t="s">
        <v>133</v>
      </c>
      <c r="E111" s="86">
        <v>59500</v>
      </c>
    </row>
    <row r="112" spans="1:5" x14ac:dyDescent="0.25">
      <c r="A112" s="120">
        <v>45446</v>
      </c>
      <c r="B112" s="87" t="s">
        <v>166</v>
      </c>
      <c r="C112" s="57" t="s">
        <v>83</v>
      </c>
      <c r="D112" s="85" t="s">
        <v>170</v>
      </c>
      <c r="E112" s="86">
        <v>30000</v>
      </c>
    </row>
    <row r="113" spans="1:6" x14ac:dyDescent="0.25">
      <c r="A113" s="120">
        <v>45446</v>
      </c>
      <c r="B113" s="87" t="s">
        <v>166</v>
      </c>
      <c r="C113" s="57" t="s">
        <v>83</v>
      </c>
      <c r="D113" s="85" t="s">
        <v>171</v>
      </c>
      <c r="E113" s="86">
        <v>120000</v>
      </c>
    </row>
    <row r="114" spans="1:6" x14ac:dyDescent="0.25">
      <c r="A114" s="120">
        <v>45446</v>
      </c>
      <c r="B114" s="87" t="s">
        <v>166</v>
      </c>
      <c r="C114" s="57" t="s">
        <v>83</v>
      </c>
      <c r="D114" s="85" t="s">
        <v>90</v>
      </c>
      <c r="E114" s="86">
        <v>30000</v>
      </c>
    </row>
    <row r="115" spans="1:6" x14ac:dyDescent="0.25">
      <c r="A115" s="120">
        <v>45446</v>
      </c>
      <c r="B115" s="87" t="s">
        <v>166</v>
      </c>
      <c r="C115" s="57" t="s">
        <v>83</v>
      </c>
      <c r="D115" s="85" t="s">
        <v>172</v>
      </c>
      <c r="E115" s="86">
        <v>120000</v>
      </c>
    </row>
    <row r="116" spans="1:6" x14ac:dyDescent="0.25">
      <c r="A116" s="120">
        <v>45447</v>
      </c>
      <c r="B116" s="87" t="s">
        <v>166</v>
      </c>
      <c r="C116" s="57" t="s">
        <v>173</v>
      </c>
      <c r="D116" s="85" t="s">
        <v>174</v>
      </c>
      <c r="E116" s="86"/>
    </row>
    <row r="117" spans="1:6" x14ac:dyDescent="0.25">
      <c r="A117" s="88"/>
      <c r="B117" s="88"/>
      <c r="C117" s="88"/>
      <c r="D117" s="88"/>
      <c r="F117" s="89">
        <f>SUM(E11:E116)</f>
        <v>10280770.640000002</v>
      </c>
    </row>
    <row r="120" spans="1:6" x14ac:dyDescent="0.25">
      <c r="A120" s="127">
        <v>44851</v>
      </c>
      <c r="B120" s="87" t="s">
        <v>110</v>
      </c>
      <c r="E120" s="86">
        <v>300000</v>
      </c>
    </row>
    <row r="121" spans="1:6" ht="24" x14ac:dyDescent="0.25">
      <c r="A121" s="127"/>
      <c r="B121" s="138" t="s">
        <v>259</v>
      </c>
      <c r="E121" s="86"/>
    </row>
    <row r="122" spans="1:6" x14ac:dyDescent="0.25">
      <c r="A122" s="127">
        <v>44868</v>
      </c>
      <c r="B122" s="87" t="s">
        <v>110</v>
      </c>
      <c r="E122" s="86">
        <v>200000</v>
      </c>
    </row>
    <row r="123" spans="1:6" ht="24" x14ac:dyDescent="0.25">
      <c r="A123" s="127"/>
      <c r="B123" s="138" t="s">
        <v>260</v>
      </c>
      <c r="E123" s="86"/>
    </row>
    <row r="124" spans="1:6" x14ac:dyDescent="0.25">
      <c r="A124" s="127">
        <v>44872</v>
      </c>
      <c r="B124" s="87" t="s">
        <v>110</v>
      </c>
      <c r="E124" s="86">
        <v>100000</v>
      </c>
    </row>
    <row r="125" spans="1:6" ht="24" x14ac:dyDescent="0.25">
      <c r="A125" s="127"/>
      <c r="B125" s="138" t="s">
        <v>261</v>
      </c>
      <c r="E125" s="86"/>
    </row>
    <row r="126" spans="1:6" x14ac:dyDescent="0.25">
      <c r="A126" s="127">
        <v>44872</v>
      </c>
      <c r="B126" s="87" t="s">
        <v>110</v>
      </c>
      <c r="E126" s="86">
        <v>100000</v>
      </c>
    </row>
    <row r="127" spans="1:6" ht="24" x14ac:dyDescent="0.25">
      <c r="A127" s="127"/>
      <c r="B127" s="138" t="s">
        <v>262</v>
      </c>
      <c r="E127" s="86"/>
    </row>
    <row r="128" spans="1:6" x14ac:dyDescent="0.25">
      <c r="A128" s="127">
        <v>44873</v>
      </c>
      <c r="B128" s="87" t="s">
        <v>110</v>
      </c>
      <c r="E128" s="86">
        <v>100000</v>
      </c>
    </row>
    <row r="129" spans="1:5" ht="24" x14ac:dyDescent="0.25">
      <c r="A129" s="127"/>
      <c r="B129" s="138" t="s">
        <v>263</v>
      </c>
      <c r="E129" s="86"/>
    </row>
    <row r="130" spans="1:5" x14ac:dyDescent="0.25">
      <c r="A130" s="127">
        <v>44874</v>
      </c>
      <c r="B130" s="87" t="s">
        <v>110</v>
      </c>
      <c r="E130" s="86">
        <v>100000</v>
      </c>
    </row>
    <row r="131" spans="1:5" ht="24" x14ac:dyDescent="0.25">
      <c r="A131" s="127"/>
      <c r="B131" s="138" t="s">
        <v>264</v>
      </c>
      <c r="E131" s="86"/>
    </row>
    <row r="132" spans="1:5" x14ac:dyDescent="0.25">
      <c r="A132" s="127">
        <v>44875</v>
      </c>
      <c r="B132" s="87" t="s">
        <v>110</v>
      </c>
      <c r="E132" s="86">
        <v>155031</v>
      </c>
    </row>
    <row r="133" spans="1:5" ht="24" x14ac:dyDescent="0.25">
      <c r="A133" s="127"/>
      <c r="B133" s="138" t="s">
        <v>265</v>
      </c>
      <c r="E133" s="86"/>
    </row>
    <row r="134" spans="1:5" x14ac:dyDescent="0.25">
      <c r="A134" s="127">
        <v>44895</v>
      </c>
      <c r="B134" s="87" t="s">
        <v>110</v>
      </c>
      <c r="E134" s="86">
        <v>20313</v>
      </c>
    </row>
    <row r="135" spans="1:5" ht="24" x14ac:dyDescent="0.25">
      <c r="A135" s="127"/>
      <c r="B135" s="138" t="s">
        <v>267</v>
      </c>
      <c r="E135" s="86"/>
    </row>
    <row r="136" spans="1:5" x14ac:dyDescent="0.25">
      <c r="A136" s="127">
        <v>44911</v>
      </c>
      <c r="B136" s="87" t="s">
        <v>110</v>
      </c>
      <c r="E136" s="86">
        <v>100000</v>
      </c>
    </row>
    <row r="137" spans="1:5" ht="24" x14ac:dyDescent="0.25">
      <c r="A137" s="127"/>
      <c r="B137" s="138" t="s">
        <v>268</v>
      </c>
      <c r="E137" s="86"/>
    </row>
    <row r="138" spans="1:5" x14ac:dyDescent="0.25">
      <c r="A138" s="127">
        <v>44914</v>
      </c>
      <c r="B138" s="87" t="s">
        <v>110</v>
      </c>
      <c r="E138" s="86">
        <v>500000</v>
      </c>
    </row>
    <row r="139" spans="1:5" ht="36" x14ac:dyDescent="0.25">
      <c r="A139" s="127"/>
      <c r="B139" s="138" t="s">
        <v>269</v>
      </c>
      <c r="E139" s="86"/>
    </row>
    <row r="140" spans="1:5" x14ac:dyDescent="0.25">
      <c r="A140" s="127">
        <v>44914</v>
      </c>
      <c r="B140" s="87" t="s">
        <v>110</v>
      </c>
      <c r="E140" s="86">
        <v>100000</v>
      </c>
    </row>
    <row r="141" spans="1:5" ht="24" x14ac:dyDescent="0.25">
      <c r="A141" s="127"/>
      <c r="B141" s="138" t="s">
        <v>270</v>
      </c>
      <c r="E141" s="86"/>
    </row>
    <row r="142" spans="1:5" x14ac:dyDescent="0.25">
      <c r="A142" s="127">
        <v>44916</v>
      </c>
      <c r="B142" s="87" t="s">
        <v>110</v>
      </c>
      <c r="E142" s="86">
        <v>99558</v>
      </c>
    </row>
    <row r="143" spans="1:5" ht="24" x14ac:dyDescent="0.25">
      <c r="A143" s="127"/>
      <c r="B143" s="138" t="s">
        <v>271</v>
      </c>
      <c r="E143" s="86"/>
    </row>
    <row r="144" spans="1:5" x14ac:dyDescent="0.25">
      <c r="A144" s="127">
        <v>44921</v>
      </c>
      <c r="B144" s="87" t="s">
        <v>110</v>
      </c>
      <c r="E144" s="86">
        <v>100000</v>
      </c>
    </row>
    <row r="145" spans="1:5" ht="24" x14ac:dyDescent="0.25">
      <c r="A145" s="127"/>
      <c r="B145" s="138" t="s">
        <v>272</v>
      </c>
      <c r="E145" s="86"/>
    </row>
    <row r="146" spans="1:5" x14ac:dyDescent="0.25">
      <c r="A146" s="127">
        <v>44921</v>
      </c>
      <c r="B146" s="87" t="s">
        <v>110</v>
      </c>
      <c r="E146" s="86">
        <v>10000</v>
      </c>
    </row>
    <row r="147" spans="1:5" ht="24" x14ac:dyDescent="0.25">
      <c r="A147" s="127"/>
      <c r="B147" s="138" t="s">
        <v>273</v>
      </c>
      <c r="E147" s="86"/>
    </row>
    <row r="148" spans="1:5" x14ac:dyDescent="0.25">
      <c r="A148" s="127">
        <v>44922</v>
      </c>
      <c r="B148" s="87" t="s">
        <v>110</v>
      </c>
      <c r="E148" s="86">
        <v>10000</v>
      </c>
    </row>
    <row r="149" spans="1:5" ht="24" x14ac:dyDescent="0.25">
      <c r="A149" s="127"/>
      <c r="B149" s="138" t="s">
        <v>274</v>
      </c>
      <c r="E149" s="86"/>
    </row>
    <row r="150" spans="1:5" x14ac:dyDescent="0.25">
      <c r="A150" s="127">
        <v>44922</v>
      </c>
      <c r="B150" s="87" t="s">
        <v>110</v>
      </c>
      <c r="E150" s="86">
        <v>10000</v>
      </c>
    </row>
    <row r="151" spans="1:5" ht="24" x14ac:dyDescent="0.25">
      <c r="A151" s="127"/>
      <c r="B151" s="138" t="s">
        <v>275</v>
      </c>
      <c r="E151" s="86"/>
    </row>
    <row r="152" spans="1:5" x14ac:dyDescent="0.25">
      <c r="A152" s="127">
        <v>44923</v>
      </c>
      <c r="B152" s="87" t="s">
        <v>110</v>
      </c>
      <c r="E152" s="86">
        <v>10000</v>
      </c>
    </row>
    <row r="153" spans="1:5" ht="24" x14ac:dyDescent="0.25">
      <c r="A153" s="127"/>
      <c r="B153" s="138" t="s">
        <v>276</v>
      </c>
      <c r="E153" s="86"/>
    </row>
    <row r="154" spans="1:5" x14ac:dyDescent="0.25">
      <c r="A154" s="127">
        <v>44925</v>
      </c>
      <c r="B154" s="87" t="s">
        <v>110</v>
      </c>
      <c r="E154" s="86">
        <v>10477</v>
      </c>
    </row>
    <row r="155" spans="1:5" ht="24" x14ac:dyDescent="0.25">
      <c r="A155" s="127"/>
      <c r="B155" s="138" t="s">
        <v>277</v>
      </c>
      <c r="E155" s="86"/>
    </row>
    <row r="156" spans="1:5" x14ac:dyDescent="0.25">
      <c r="A156" s="127">
        <v>44935</v>
      </c>
      <c r="B156" s="87" t="s">
        <v>110</v>
      </c>
      <c r="E156" s="86">
        <v>27793</v>
      </c>
    </row>
    <row r="157" spans="1:5" ht="24" x14ac:dyDescent="0.25">
      <c r="A157" s="127"/>
      <c r="B157" s="138" t="s">
        <v>278</v>
      </c>
      <c r="E157" s="86"/>
    </row>
    <row r="158" spans="1:5" x14ac:dyDescent="0.25">
      <c r="A158" s="127">
        <v>44951</v>
      </c>
      <c r="B158" s="87" t="s">
        <v>110</v>
      </c>
      <c r="E158" s="86">
        <v>100000</v>
      </c>
    </row>
    <row r="159" spans="1:5" ht="24" x14ac:dyDescent="0.25">
      <c r="A159" s="127"/>
      <c r="B159" s="138" t="s">
        <v>280</v>
      </c>
      <c r="E159" s="86"/>
    </row>
    <row r="160" spans="1:5" x14ac:dyDescent="0.25">
      <c r="A160" s="127">
        <v>44979</v>
      </c>
      <c r="B160" s="87" t="s">
        <v>110</v>
      </c>
      <c r="E160" s="86">
        <v>111110</v>
      </c>
    </row>
    <row r="161" spans="1:7" ht="24" x14ac:dyDescent="0.25">
      <c r="A161" s="127"/>
      <c r="B161" s="138" t="s">
        <v>281</v>
      </c>
      <c r="E161" s="86"/>
    </row>
    <row r="162" spans="1:7" x14ac:dyDescent="0.25">
      <c r="A162" s="127">
        <v>44987</v>
      </c>
      <c r="B162" s="87" t="s">
        <v>110</v>
      </c>
      <c r="E162" s="86">
        <v>21313</v>
      </c>
      <c r="G162" s="1"/>
    </row>
    <row r="163" spans="1:7" x14ac:dyDescent="0.25">
      <c r="A163" s="127"/>
      <c r="B163" s="138" t="s">
        <v>282</v>
      </c>
      <c r="E163" s="86"/>
      <c r="G163" s="1"/>
    </row>
    <row r="164" spans="1:7" x14ac:dyDescent="0.25">
      <c r="A164" s="127">
        <v>44987</v>
      </c>
      <c r="B164" s="87" t="s">
        <v>110</v>
      </c>
      <c r="E164" s="86">
        <v>105310</v>
      </c>
      <c r="G164" s="1"/>
    </row>
    <row r="165" spans="1:7" x14ac:dyDescent="0.25">
      <c r="A165" s="127"/>
      <c r="B165" s="138" t="s">
        <v>283</v>
      </c>
      <c r="E165" s="86"/>
      <c r="G165" s="1"/>
    </row>
    <row r="166" spans="1:7" x14ac:dyDescent="0.25">
      <c r="A166" s="127">
        <v>44988</v>
      </c>
      <c r="B166" s="87" t="s">
        <v>110</v>
      </c>
      <c r="E166" s="86">
        <v>200000</v>
      </c>
      <c r="G166" s="1"/>
    </row>
    <row r="167" spans="1:7" x14ac:dyDescent="0.25">
      <c r="A167" s="127"/>
      <c r="B167" s="138" t="s">
        <v>284</v>
      </c>
      <c r="E167" s="86"/>
      <c r="G167" s="1"/>
    </row>
    <row r="168" spans="1:7" x14ac:dyDescent="0.25">
      <c r="A168" s="127">
        <v>44995</v>
      </c>
      <c r="B168" s="87" t="s">
        <v>110</v>
      </c>
      <c r="E168" s="86">
        <v>62833</v>
      </c>
      <c r="G168" s="1"/>
    </row>
    <row r="169" spans="1:7" x14ac:dyDescent="0.25">
      <c r="A169" s="127"/>
      <c r="B169" s="138" t="s">
        <v>285</v>
      </c>
      <c r="E169" s="86"/>
      <c r="G169" s="1"/>
    </row>
    <row r="170" spans="1:7" x14ac:dyDescent="0.25">
      <c r="F170" s="1">
        <f>SUM(E119:E169)</f>
        <v>2653738</v>
      </c>
    </row>
    <row r="172" spans="1:7" x14ac:dyDescent="0.25">
      <c r="A172" s="113" t="s">
        <v>337</v>
      </c>
      <c r="B172" s="113"/>
      <c r="C172" s="113"/>
      <c r="D172" s="113"/>
      <c r="E172" s="113"/>
      <c r="F172" s="126">
        <f>ROUND(SUM(F11:F170),0)</f>
        <v>12934509</v>
      </c>
    </row>
  </sheetData>
  <mergeCells count="11">
    <mergeCell ref="A172:E172"/>
    <mergeCell ref="A7:B7"/>
    <mergeCell ref="A8:B8"/>
    <mergeCell ref="A9:B9"/>
    <mergeCell ref="B11:D11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9E91B-7FB2-41BA-AF04-5E4615451A94}">
  <dimension ref="A1:D65"/>
  <sheetViews>
    <sheetView topLeftCell="A21" workbookViewId="0">
      <selection activeCell="C25" sqref="C25:C51"/>
    </sheetView>
  </sheetViews>
  <sheetFormatPr defaultRowHeight="15" x14ac:dyDescent="0.25"/>
  <cols>
    <col min="1" max="1" width="9.7109375" style="125" bestFit="1" customWidth="1"/>
    <col min="2" max="2" width="37" style="125" bestFit="1" customWidth="1"/>
    <col min="3" max="3" width="14.5703125" style="126" bestFit="1" customWidth="1"/>
    <col min="4" max="4" width="14.28515625" style="126" bestFit="1" customWidth="1"/>
    <col min="5" max="11" width="9.140625" style="125"/>
    <col min="12" max="12" width="10" style="125" bestFit="1" customWidth="1"/>
    <col min="13" max="16384" width="9.140625" style="125"/>
  </cols>
  <sheetData>
    <row r="1" spans="1:4" ht="15.75" x14ac:dyDescent="0.25">
      <c r="A1" s="112" t="s">
        <v>222</v>
      </c>
      <c r="B1" s="112"/>
      <c r="C1" s="112"/>
    </row>
    <row r="3" spans="1:4" x14ac:dyDescent="0.25">
      <c r="A3" s="127">
        <v>44705</v>
      </c>
      <c r="B3" s="87" t="s">
        <v>110</v>
      </c>
      <c r="C3" s="86">
        <v>5902500</v>
      </c>
    </row>
    <row r="4" spans="1:4" x14ac:dyDescent="0.25">
      <c r="A4" s="127">
        <v>44705</v>
      </c>
      <c r="B4" s="87" t="s">
        <v>110</v>
      </c>
      <c r="C4" s="86">
        <v>12872414</v>
      </c>
    </row>
    <row r="5" spans="1:4" x14ac:dyDescent="0.25">
      <c r="A5" s="127">
        <v>45119</v>
      </c>
      <c r="B5" s="87" t="s">
        <v>110</v>
      </c>
      <c r="C5" s="86">
        <v>13369810</v>
      </c>
    </row>
    <row r="6" spans="1:4" x14ac:dyDescent="0.25">
      <c r="A6" s="127">
        <v>45120</v>
      </c>
      <c r="B6" s="87" t="s">
        <v>110</v>
      </c>
      <c r="C6" s="86">
        <v>12500</v>
      </c>
    </row>
    <row r="7" spans="1:4" x14ac:dyDescent="0.25">
      <c r="A7" s="127">
        <v>45126</v>
      </c>
      <c r="B7" s="87" t="s">
        <v>110</v>
      </c>
      <c r="C7" s="86">
        <v>20000</v>
      </c>
    </row>
    <row r="8" spans="1:4" x14ac:dyDescent="0.25">
      <c r="A8" s="127">
        <v>45335</v>
      </c>
      <c r="B8" s="87" t="s">
        <v>110</v>
      </c>
      <c r="C8" s="86">
        <v>1762957</v>
      </c>
    </row>
    <row r="9" spans="1:4" x14ac:dyDescent="0.25">
      <c r="A9" s="127">
        <v>45349</v>
      </c>
      <c r="B9" s="87" t="s">
        <v>110</v>
      </c>
      <c r="C9" s="86">
        <v>3728600</v>
      </c>
    </row>
    <row r="10" spans="1:4" x14ac:dyDescent="0.25">
      <c r="A10" s="127">
        <v>45378</v>
      </c>
      <c r="B10" s="87" t="s">
        <v>110</v>
      </c>
      <c r="C10" s="86">
        <v>18915000</v>
      </c>
    </row>
    <row r="11" spans="1:4" x14ac:dyDescent="0.25">
      <c r="A11" s="127">
        <v>45420</v>
      </c>
      <c r="B11" s="87" t="s">
        <v>223</v>
      </c>
      <c r="C11" s="128">
        <v>96172</v>
      </c>
      <c r="D11" s="126">
        <f>SUM(C3:C11)</f>
        <v>56679953</v>
      </c>
    </row>
    <row r="13" spans="1:4" ht="15.75" x14ac:dyDescent="0.25">
      <c r="A13" s="110" t="s">
        <v>224</v>
      </c>
      <c r="B13" s="110"/>
      <c r="C13" s="110"/>
    </row>
    <row r="15" spans="1:4" x14ac:dyDescent="0.25">
      <c r="A15" s="127">
        <v>44637</v>
      </c>
      <c r="B15" s="87" t="s">
        <v>225</v>
      </c>
      <c r="C15" s="86">
        <v>739650</v>
      </c>
    </row>
    <row r="16" spans="1:4" x14ac:dyDescent="0.25">
      <c r="A16" s="127">
        <v>45385</v>
      </c>
      <c r="B16" s="87" t="s">
        <v>110</v>
      </c>
      <c r="C16" s="128">
        <v>1753400</v>
      </c>
      <c r="D16" s="126">
        <f>SUM(C15:C16)</f>
        <v>2493050</v>
      </c>
    </row>
    <row r="20" spans="1:4" x14ac:dyDescent="0.25">
      <c r="A20" s="136">
        <v>45089</v>
      </c>
      <c r="B20" s="125" t="s">
        <v>243</v>
      </c>
      <c r="C20" s="126">
        <v>1286420</v>
      </c>
      <c r="D20" s="126">
        <f>+C20</f>
        <v>1286420</v>
      </c>
    </row>
    <row r="22" spans="1:4" x14ac:dyDescent="0.25">
      <c r="A22" s="136">
        <v>45089</v>
      </c>
      <c r="B22" s="125" t="s">
        <v>244</v>
      </c>
      <c r="C22" s="126">
        <v>1837750</v>
      </c>
    </row>
    <row r="23" spans="1:4" x14ac:dyDescent="0.25">
      <c r="A23" s="136">
        <v>45343</v>
      </c>
      <c r="B23" s="125" t="s">
        <v>244</v>
      </c>
      <c r="C23" s="137">
        <v>192200</v>
      </c>
      <c r="D23" s="126">
        <f>SUM(C22:C23)</f>
        <v>2029950</v>
      </c>
    </row>
    <row r="25" spans="1:4" x14ac:dyDescent="0.25">
      <c r="A25" s="127">
        <v>44721</v>
      </c>
      <c r="B25" s="87" t="s">
        <v>110</v>
      </c>
      <c r="C25" s="86">
        <v>500000</v>
      </c>
    </row>
    <row r="26" spans="1:4" x14ac:dyDescent="0.25">
      <c r="A26" s="127"/>
      <c r="B26" s="138" t="s">
        <v>248</v>
      </c>
      <c r="C26" s="86"/>
    </row>
    <row r="27" spans="1:4" x14ac:dyDescent="0.25">
      <c r="A27" s="127">
        <v>44733</v>
      </c>
      <c r="B27" s="87" t="s">
        <v>110</v>
      </c>
      <c r="C27" s="86">
        <v>120608</v>
      </c>
    </row>
    <row r="28" spans="1:4" x14ac:dyDescent="0.25">
      <c r="A28" s="127"/>
      <c r="B28" s="138" t="s">
        <v>249</v>
      </c>
      <c r="C28" s="86"/>
    </row>
    <row r="29" spans="1:4" x14ac:dyDescent="0.25">
      <c r="A29" s="127">
        <v>44821</v>
      </c>
      <c r="B29" s="87" t="s">
        <v>110</v>
      </c>
      <c r="C29" s="86">
        <v>5900</v>
      </c>
    </row>
    <row r="30" spans="1:4" ht="24" x14ac:dyDescent="0.25">
      <c r="A30" s="127"/>
      <c r="B30" s="138" t="s">
        <v>252</v>
      </c>
      <c r="C30" s="86"/>
    </row>
    <row r="31" spans="1:4" x14ac:dyDescent="0.25">
      <c r="A31" s="127">
        <v>44821</v>
      </c>
      <c r="B31" s="87" t="s">
        <v>110</v>
      </c>
      <c r="C31" s="86">
        <v>500</v>
      </c>
    </row>
    <row r="32" spans="1:4" ht="24" x14ac:dyDescent="0.25">
      <c r="A32" s="127"/>
      <c r="B32" s="138" t="s">
        <v>253</v>
      </c>
      <c r="C32" s="86"/>
    </row>
    <row r="33" spans="1:3" x14ac:dyDescent="0.25">
      <c r="A33" s="127">
        <v>44823</v>
      </c>
      <c r="B33" s="87" t="s">
        <v>110</v>
      </c>
      <c r="C33" s="86">
        <v>15500</v>
      </c>
    </row>
    <row r="34" spans="1:3" x14ac:dyDescent="0.25">
      <c r="A34" s="127"/>
      <c r="B34" s="138" t="s">
        <v>254</v>
      </c>
      <c r="C34" s="86"/>
    </row>
    <row r="35" spans="1:3" x14ac:dyDescent="0.25">
      <c r="A35" s="127">
        <v>44823</v>
      </c>
      <c r="B35" s="87" t="s">
        <v>110</v>
      </c>
      <c r="C35" s="86">
        <v>2790</v>
      </c>
    </row>
    <row r="36" spans="1:3" x14ac:dyDescent="0.25">
      <c r="A36" s="127"/>
      <c r="B36" s="138" t="s">
        <v>255</v>
      </c>
      <c r="C36" s="86"/>
    </row>
    <row r="37" spans="1:3" x14ac:dyDescent="0.25">
      <c r="A37" s="127">
        <v>44823</v>
      </c>
      <c r="B37" s="87" t="s">
        <v>110</v>
      </c>
      <c r="C37" s="86">
        <v>1180</v>
      </c>
    </row>
    <row r="38" spans="1:3" ht="24" x14ac:dyDescent="0.25">
      <c r="A38" s="127"/>
      <c r="B38" s="138" t="s">
        <v>256</v>
      </c>
      <c r="C38" s="86"/>
    </row>
    <row r="39" spans="1:3" x14ac:dyDescent="0.25">
      <c r="A39" s="127">
        <v>44830</v>
      </c>
      <c r="B39" s="87" t="s">
        <v>110</v>
      </c>
      <c r="C39" s="86">
        <v>25000</v>
      </c>
    </row>
    <row r="40" spans="1:3" ht="24" x14ac:dyDescent="0.25">
      <c r="A40" s="127"/>
      <c r="B40" s="138" t="s">
        <v>257</v>
      </c>
      <c r="C40" s="86"/>
    </row>
    <row r="41" spans="1:3" x14ac:dyDescent="0.25">
      <c r="A41" s="127">
        <v>44831</v>
      </c>
      <c r="B41" s="87" t="s">
        <v>110</v>
      </c>
      <c r="C41" s="86">
        <v>3945177</v>
      </c>
    </row>
    <row r="42" spans="1:3" ht="24" x14ac:dyDescent="0.25">
      <c r="A42" s="127"/>
      <c r="B42" s="138" t="s">
        <v>258</v>
      </c>
      <c r="C42" s="86"/>
    </row>
    <row r="43" spans="1:3" x14ac:dyDescent="0.25">
      <c r="A43" s="127">
        <v>45250</v>
      </c>
      <c r="B43" s="87" t="s">
        <v>110</v>
      </c>
      <c r="C43" s="86">
        <v>116284</v>
      </c>
    </row>
    <row r="44" spans="1:3" x14ac:dyDescent="0.25">
      <c r="A44" s="139"/>
      <c r="B44" s="138" t="s">
        <v>309</v>
      </c>
      <c r="C44" s="140"/>
    </row>
    <row r="45" spans="1:3" x14ac:dyDescent="0.25">
      <c r="A45" s="127">
        <v>45250</v>
      </c>
      <c r="B45" s="87" t="s">
        <v>110</v>
      </c>
      <c r="C45" s="86">
        <v>100000</v>
      </c>
    </row>
    <row r="46" spans="1:3" x14ac:dyDescent="0.25">
      <c r="A46" s="139"/>
      <c r="B46" s="138" t="s">
        <v>310</v>
      </c>
      <c r="C46" s="140"/>
    </row>
    <row r="47" spans="1:3" x14ac:dyDescent="0.25">
      <c r="A47" s="127">
        <v>44944</v>
      </c>
      <c r="B47" s="87" t="s">
        <v>110</v>
      </c>
      <c r="C47" s="86">
        <v>50000</v>
      </c>
    </row>
    <row r="48" spans="1:3" ht="24" x14ac:dyDescent="0.25">
      <c r="A48" s="127"/>
      <c r="B48" s="138" t="s">
        <v>279</v>
      </c>
      <c r="C48" s="86"/>
    </row>
    <row r="49" spans="1:4" x14ac:dyDescent="0.25">
      <c r="A49" s="127">
        <v>45465</v>
      </c>
      <c r="B49" s="87" t="s">
        <v>110</v>
      </c>
      <c r="C49" s="128">
        <v>50000</v>
      </c>
    </row>
    <row r="50" spans="1:4" ht="24" x14ac:dyDescent="0.25">
      <c r="A50" s="139"/>
      <c r="B50" s="138" t="s">
        <v>334</v>
      </c>
      <c r="C50" s="140"/>
    </row>
    <row r="51" spans="1:4" x14ac:dyDescent="0.25">
      <c r="D51" s="126">
        <f>SUM(C25:C51)</f>
        <v>4932939</v>
      </c>
    </row>
    <row r="65" spans="2:4" ht="15.75" thickBot="1" x14ac:dyDescent="0.3">
      <c r="B65" s="125" t="s">
        <v>226</v>
      </c>
      <c r="D65" s="90">
        <f>SUM(D11:D64)</f>
        <v>67422312</v>
      </c>
    </row>
  </sheetData>
  <mergeCells count="2">
    <mergeCell ref="A1:C1"/>
    <mergeCell ref="A13:C1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87F7-8B70-436E-B89E-45A43FAF3AD9}">
  <dimension ref="A1:H77"/>
  <sheetViews>
    <sheetView topLeftCell="A57" workbookViewId="0">
      <selection activeCell="C62" sqref="C62"/>
    </sheetView>
  </sheetViews>
  <sheetFormatPr defaultRowHeight="15" x14ac:dyDescent="0.25"/>
  <cols>
    <col min="1" max="1" width="10.7109375" style="125" bestFit="1" customWidth="1"/>
    <col min="2" max="2" width="42" style="125" customWidth="1"/>
    <col min="3" max="4" width="14.28515625" style="126" bestFit="1" customWidth="1"/>
    <col min="5" max="5" width="11.5703125" style="125" bestFit="1" customWidth="1"/>
    <col min="6" max="16384" width="9.140625" style="125"/>
  </cols>
  <sheetData>
    <row r="1" spans="1:4" ht="15.75" x14ac:dyDescent="0.25">
      <c r="A1" s="112" t="s">
        <v>234</v>
      </c>
      <c r="B1" s="112"/>
    </row>
    <row r="3" spans="1:4" x14ac:dyDescent="0.25">
      <c r="A3" s="129" t="s">
        <v>235</v>
      </c>
    </row>
    <row r="5" spans="1:4" x14ac:dyDescent="0.25">
      <c r="A5" s="127">
        <v>45132</v>
      </c>
      <c r="B5" s="130" t="s">
        <v>236</v>
      </c>
      <c r="C5" s="86">
        <v>1230818</v>
      </c>
    </row>
    <row r="6" spans="1:4" x14ac:dyDescent="0.25">
      <c r="A6" s="127">
        <v>45215</v>
      </c>
      <c r="B6" s="130" t="s">
        <v>236</v>
      </c>
      <c r="C6" s="86">
        <v>963229</v>
      </c>
    </row>
    <row r="7" spans="1:4" x14ac:dyDescent="0.25">
      <c r="A7" s="127">
        <v>45230</v>
      </c>
      <c r="B7" s="130" t="s">
        <v>236</v>
      </c>
      <c r="C7" s="86">
        <v>500000</v>
      </c>
    </row>
    <row r="8" spans="1:4" x14ac:dyDescent="0.25">
      <c r="A8" s="127">
        <v>45231</v>
      </c>
      <c r="B8" s="130" t="s">
        <v>236</v>
      </c>
      <c r="C8" s="86">
        <v>500000</v>
      </c>
    </row>
    <row r="9" spans="1:4" x14ac:dyDescent="0.25">
      <c r="A9" s="127">
        <v>45236</v>
      </c>
      <c r="B9" s="130" t="s">
        <v>236</v>
      </c>
      <c r="C9" s="86">
        <v>1000000</v>
      </c>
    </row>
    <row r="10" spans="1:4" x14ac:dyDescent="0.25">
      <c r="A10" s="127">
        <v>45236</v>
      </c>
      <c r="B10" s="130" t="s">
        <v>236</v>
      </c>
      <c r="C10" s="86">
        <v>363550</v>
      </c>
    </row>
    <row r="11" spans="1:4" x14ac:dyDescent="0.25">
      <c r="A11" s="127">
        <v>45257</v>
      </c>
      <c r="B11" s="130" t="s">
        <v>236</v>
      </c>
      <c r="C11" s="86">
        <v>1000000</v>
      </c>
    </row>
    <row r="12" spans="1:4" x14ac:dyDescent="0.25">
      <c r="A12" s="127">
        <v>45268</v>
      </c>
      <c r="B12" s="130" t="s">
        <v>236</v>
      </c>
      <c r="C12" s="86">
        <v>799288</v>
      </c>
    </row>
    <row r="13" spans="1:4" x14ac:dyDescent="0.25">
      <c r="A13" s="127">
        <v>45268</v>
      </c>
      <c r="B13" s="130" t="s">
        <v>236</v>
      </c>
      <c r="C13" s="86">
        <v>1200000</v>
      </c>
    </row>
    <row r="14" spans="1:4" x14ac:dyDescent="0.25">
      <c r="A14" s="127">
        <v>45271</v>
      </c>
      <c r="B14" s="130" t="s">
        <v>236</v>
      </c>
      <c r="C14" s="86">
        <v>578265</v>
      </c>
      <c r="D14" s="131" t="s">
        <v>75</v>
      </c>
    </row>
    <row r="15" spans="1:4" x14ac:dyDescent="0.25">
      <c r="A15" s="127">
        <v>45274</v>
      </c>
      <c r="B15" s="130" t="s">
        <v>236</v>
      </c>
      <c r="C15" s="86">
        <v>800000</v>
      </c>
      <c r="D15" s="132" t="s">
        <v>75</v>
      </c>
    </row>
    <row r="16" spans="1:4" x14ac:dyDescent="0.25">
      <c r="A16" s="127">
        <v>45306</v>
      </c>
      <c r="B16" s="130" t="s">
        <v>236</v>
      </c>
      <c r="C16" s="86">
        <v>3481054</v>
      </c>
      <c r="D16" s="132" t="s">
        <v>75</v>
      </c>
    </row>
    <row r="17" spans="1:4" x14ac:dyDescent="0.25">
      <c r="A17" s="127">
        <v>45383</v>
      </c>
      <c r="B17" s="130" t="s">
        <v>236</v>
      </c>
      <c r="C17" s="86">
        <v>1000000</v>
      </c>
      <c r="D17" s="132" t="s">
        <v>75</v>
      </c>
    </row>
    <row r="18" spans="1:4" x14ac:dyDescent="0.25">
      <c r="A18" s="127">
        <v>45392</v>
      </c>
      <c r="B18" s="130" t="s">
        <v>236</v>
      </c>
      <c r="C18" s="86">
        <v>1984760</v>
      </c>
      <c r="D18" s="132" t="s">
        <v>75</v>
      </c>
    </row>
    <row r="19" spans="1:4" x14ac:dyDescent="0.25">
      <c r="A19" s="127">
        <v>45440</v>
      </c>
      <c r="B19" s="130" t="s">
        <v>236</v>
      </c>
      <c r="C19" s="86">
        <v>2386796</v>
      </c>
      <c r="D19" s="132" t="s">
        <v>75</v>
      </c>
    </row>
    <row r="20" spans="1:4" x14ac:dyDescent="0.25">
      <c r="A20" s="127">
        <v>45464</v>
      </c>
      <c r="B20" s="130" t="s">
        <v>236</v>
      </c>
      <c r="C20" s="86">
        <v>2139</v>
      </c>
      <c r="D20" s="132" t="s">
        <v>75</v>
      </c>
    </row>
    <row r="21" spans="1:4" x14ac:dyDescent="0.25">
      <c r="A21" s="127">
        <v>45471</v>
      </c>
      <c r="B21" s="130" t="s">
        <v>236</v>
      </c>
      <c r="C21" s="128">
        <v>88044</v>
      </c>
      <c r="D21" s="126">
        <f>SUM(C5:C21)</f>
        <v>17877943</v>
      </c>
    </row>
    <row r="22" spans="1:4" x14ac:dyDescent="0.25">
      <c r="A22" s="133"/>
      <c r="B22" s="130"/>
      <c r="C22" s="134"/>
      <c r="D22" s="132" t="s">
        <v>75</v>
      </c>
    </row>
    <row r="23" spans="1:4" x14ac:dyDescent="0.25">
      <c r="A23" s="133">
        <v>45167</v>
      </c>
      <c r="B23" s="130" t="s">
        <v>237</v>
      </c>
      <c r="C23" s="135">
        <v>1033975</v>
      </c>
      <c r="D23" s="126">
        <f>C23</f>
        <v>1033975</v>
      </c>
    </row>
    <row r="25" spans="1:4" x14ac:dyDescent="0.25">
      <c r="A25" s="127">
        <v>45169</v>
      </c>
      <c r="B25" s="125" t="s">
        <v>238</v>
      </c>
      <c r="C25" s="86">
        <v>86699</v>
      </c>
    </row>
    <row r="26" spans="1:4" x14ac:dyDescent="0.25">
      <c r="A26" s="127">
        <v>45259</v>
      </c>
      <c r="B26" s="125" t="s">
        <v>238</v>
      </c>
      <c r="C26" s="86">
        <v>5947</v>
      </c>
    </row>
    <row r="27" spans="1:4" x14ac:dyDescent="0.25">
      <c r="A27" s="127">
        <v>45272</v>
      </c>
      <c r="B27" s="125" t="s">
        <v>238</v>
      </c>
      <c r="C27" s="86">
        <v>64574</v>
      </c>
    </row>
    <row r="28" spans="1:4" x14ac:dyDescent="0.25">
      <c r="A28" s="127">
        <v>45309</v>
      </c>
      <c r="B28" s="125" t="s">
        <v>238</v>
      </c>
      <c r="C28" s="86">
        <v>173037</v>
      </c>
    </row>
    <row r="29" spans="1:4" x14ac:dyDescent="0.25">
      <c r="A29" s="127">
        <v>45380</v>
      </c>
      <c r="B29" s="125" t="s">
        <v>238</v>
      </c>
      <c r="C29" s="86">
        <v>56065</v>
      </c>
    </row>
    <row r="30" spans="1:4" x14ac:dyDescent="0.25">
      <c r="A30" s="127">
        <v>45447</v>
      </c>
      <c r="B30" s="125" t="s">
        <v>238</v>
      </c>
      <c r="C30" s="86">
        <v>117813</v>
      </c>
    </row>
    <row r="31" spans="1:4" x14ac:dyDescent="0.25">
      <c r="A31" s="127">
        <v>45468</v>
      </c>
      <c r="B31" s="125" t="s">
        <v>238</v>
      </c>
      <c r="C31" s="128">
        <v>198340</v>
      </c>
      <c r="D31" s="126">
        <f>SUM(C25:C31)</f>
        <v>702475</v>
      </c>
    </row>
    <row r="33" spans="1:4" x14ac:dyDescent="0.25">
      <c r="A33" s="127">
        <v>45160</v>
      </c>
      <c r="B33" s="125" t="s">
        <v>239</v>
      </c>
      <c r="C33" s="86">
        <v>761926</v>
      </c>
    </row>
    <row r="34" spans="1:4" x14ac:dyDescent="0.25">
      <c r="A34" s="127">
        <v>45162</v>
      </c>
      <c r="B34" s="125" t="s">
        <v>239</v>
      </c>
      <c r="C34" s="86">
        <v>427691</v>
      </c>
    </row>
    <row r="35" spans="1:4" x14ac:dyDescent="0.25">
      <c r="A35" s="127">
        <v>45166</v>
      </c>
      <c r="B35" s="125" t="s">
        <v>239</v>
      </c>
      <c r="C35" s="86">
        <v>576961</v>
      </c>
    </row>
    <row r="36" spans="1:4" x14ac:dyDescent="0.25">
      <c r="A36" s="127">
        <v>45418</v>
      </c>
      <c r="B36" s="125" t="s">
        <v>239</v>
      </c>
      <c r="C36" s="86">
        <v>2397760</v>
      </c>
    </row>
    <row r="37" spans="1:4" x14ac:dyDescent="0.25">
      <c r="A37" s="127">
        <v>45439</v>
      </c>
      <c r="B37" s="125" t="s">
        <v>239</v>
      </c>
      <c r="C37" s="86">
        <v>2231115</v>
      </c>
    </row>
    <row r="38" spans="1:4" x14ac:dyDescent="0.25">
      <c r="A38" s="127">
        <v>45485</v>
      </c>
      <c r="B38" s="125" t="s">
        <v>239</v>
      </c>
      <c r="C38" s="86">
        <v>2255093</v>
      </c>
    </row>
    <row r="39" spans="1:4" x14ac:dyDescent="0.25">
      <c r="A39" s="127">
        <v>45497</v>
      </c>
      <c r="B39" s="125" t="s">
        <v>239</v>
      </c>
      <c r="C39" s="128">
        <v>2027306</v>
      </c>
      <c r="D39" s="126">
        <f>SUM(C33:C39)</f>
        <v>10677852</v>
      </c>
    </row>
    <row r="41" spans="1:4" x14ac:dyDescent="0.25">
      <c r="A41" s="136">
        <v>45261</v>
      </c>
      <c r="B41" s="125" t="s">
        <v>240</v>
      </c>
      <c r="C41" s="134">
        <v>241593</v>
      </c>
    </row>
    <row r="42" spans="1:4" x14ac:dyDescent="0.25">
      <c r="A42" s="136">
        <v>45309</v>
      </c>
      <c r="B42" s="125" t="s">
        <v>240</v>
      </c>
      <c r="C42" s="134">
        <v>352088</v>
      </c>
    </row>
    <row r="43" spans="1:4" x14ac:dyDescent="0.25">
      <c r="A43" s="136">
        <v>45412</v>
      </c>
      <c r="B43" s="125" t="s">
        <v>240</v>
      </c>
      <c r="C43" s="135">
        <v>2103672</v>
      </c>
      <c r="D43" s="126">
        <f>SUM(C41:C43)</f>
        <v>2697353</v>
      </c>
    </row>
    <row r="45" spans="1:4" x14ac:dyDescent="0.25">
      <c r="A45" s="136">
        <v>45420</v>
      </c>
      <c r="B45" s="125" t="s">
        <v>241</v>
      </c>
      <c r="C45" s="134">
        <v>20561</v>
      </c>
    </row>
    <row r="46" spans="1:4" x14ac:dyDescent="0.25">
      <c r="A46" s="136">
        <v>45446</v>
      </c>
      <c r="B46" s="125" t="s">
        <v>241</v>
      </c>
      <c r="C46" s="134">
        <v>30513</v>
      </c>
    </row>
    <row r="47" spans="1:4" x14ac:dyDescent="0.25">
      <c r="A47" s="136">
        <v>45461</v>
      </c>
      <c r="B47" s="125" t="s">
        <v>241</v>
      </c>
      <c r="C47" s="135">
        <v>16425</v>
      </c>
      <c r="D47" s="126">
        <f>SUM(C45:C47)</f>
        <v>67499</v>
      </c>
    </row>
    <row r="49" spans="1:8" x14ac:dyDescent="0.25">
      <c r="A49" s="136">
        <v>45412</v>
      </c>
      <c r="B49" s="125" t="s">
        <v>240</v>
      </c>
      <c r="C49" s="134">
        <v>2103672</v>
      </c>
      <c r="D49" s="126">
        <f>C49</f>
        <v>2103672</v>
      </c>
    </row>
    <row r="51" spans="1:8" x14ac:dyDescent="0.25">
      <c r="A51" s="129" t="s">
        <v>245</v>
      </c>
    </row>
    <row r="53" spans="1:8" x14ac:dyDescent="0.25">
      <c r="A53" s="136">
        <v>45195</v>
      </c>
      <c r="B53" s="125" t="s">
        <v>246</v>
      </c>
      <c r="C53" s="126">
        <v>3244675</v>
      </c>
    </row>
    <row r="54" spans="1:8" x14ac:dyDescent="0.25">
      <c r="A54" s="136">
        <v>45330</v>
      </c>
      <c r="B54" s="125" t="s">
        <v>247</v>
      </c>
      <c r="C54" s="137">
        <v>12862004</v>
      </c>
      <c r="D54" s="126">
        <f>SUM(C53:C54)</f>
        <v>16106679</v>
      </c>
    </row>
    <row r="56" spans="1:8" x14ac:dyDescent="0.25">
      <c r="A56" s="127">
        <v>45352</v>
      </c>
      <c r="B56" s="87" t="s">
        <v>329</v>
      </c>
      <c r="C56" s="86">
        <v>80704</v>
      </c>
    </row>
    <row r="57" spans="1:8" x14ac:dyDescent="0.25">
      <c r="A57" s="127">
        <v>45352</v>
      </c>
      <c r="B57" s="87" t="s">
        <v>330</v>
      </c>
      <c r="C57" s="86">
        <v>80704</v>
      </c>
    </row>
    <row r="58" spans="1:8" x14ac:dyDescent="0.25">
      <c r="C58" s="125"/>
      <c r="D58" s="126">
        <f>SUM(C56:C57)</f>
        <v>161408</v>
      </c>
    </row>
    <row r="59" spans="1:8" x14ac:dyDescent="0.25">
      <c r="A59" s="127">
        <v>45345</v>
      </c>
      <c r="B59" s="87" t="s">
        <v>293</v>
      </c>
      <c r="C59" s="86">
        <v>157000</v>
      </c>
      <c r="D59"/>
      <c r="E59"/>
      <c r="F59"/>
      <c r="G59" s="1"/>
    </row>
    <row r="60" spans="1:8" x14ac:dyDescent="0.25">
      <c r="A60" s="127">
        <v>45264</v>
      </c>
      <c r="B60" s="87" t="s">
        <v>293</v>
      </c>
      <c r="C60" s="86">
        <v>145000</v>
      </c>
      <c r="D60"/>
      <c r="E60"/>
      <c r="F60"/>
      <c r="G60" s="1"/>
    </row>
    <row r="61" spans="1:8" ht="36" x14ac:dyDescent="0.25">
      <c r="A61" s="139"/>
      <c r="B61" s="138" t="s">
        <v>316</v>
      </c>
      <c r="C61"/>
      <c r="D61"/>
      <c r="E61"/>
      <c r="F61"/>
      <c r="G61" s="1"/>
      <c r="H61" s="140"/>
    </row>
    <row r="62" spans="1:8" x14ac:dyDescent="0.25">
      <c r="A62" s="127">
        <v>45119</v>
      </c>
      <c r="B62" s="87" t="s">
        <v>293</v>
      </c>
      <c r="C62" s="86">
        <v>141300</v>
      </c>
      <c r="D62"/>
      <c r="E62"/>
      <c r="F62"/>
      <c r="G62" s="1"/>
    </row>
    <row r="63" spans="1:8" x14ac:dyDescent="0.25">
      <c r="A63" s="139"/>
      <c r="B63" s="138"/>
      <c r="C63"/>
      <c r="D63"/>
      <c r="E63"/>
      <c r="F63"/>
      <c r="G63" s="1"/>
      <c r="H63" s="140"/>
    </row>
    <row r="64" spans="1:8" x14ac:dyDescent="0.25">
      <c r="A64" s="139"/>
      <c r="B64" s="138"/>
      <c r="C64"/>
      <c r="D64"/>
      <c r="E64"/>
      <c r="F64"/>
      <c r="G64" s="1"/>
      <c r="H64" s="140"/>
    </row>
    <row r="65" spans="1:8" x14ac:dyDescent="0.25">
      <c r="A65" s="139"/>
      <c r="B65" s="138"/>
      <c r="C65"/>
      <c r="D65"/>
      <c r="E65"/>
      <c r="F65"/>
      <c r="G65" s="1"/>
      <c r="H65" s="140"/>
    </row>
    <row r="66" spans="1:8" x14ac:dyDescent="0.25">
      <c r="A66" s="139"/>
      <c r="B66" s="138"/>
      <c r="C66"/>
      <c r="D66"/>
      <c r="E66"/>
      <c r="F66"/>
      <c r="G66" s="1"/>
      <c r="H66" s="140"/>
    </row>
    <row r="67" spans="1:8" x14ac:dyDescent="0.25">
      <c r="A67" s="139"/>
      <c r="B67" s="138"/>
      <c r="C67"/>
      <c r="D67"/>
      <c r="E67"/>
      <c r="F67"/>
      <c r="G67" s="1"/>
      <c r="H67" s="140"/>
    </row>
    <row r="68" spans="1:8" x14ac:dyDescent="0.25">
      <c r="A68" s="139"/>
      <c r="B68" s="138"/>
      <c r="C68"/>
      <c r="D68"/>
      <c r="E68"/>
      <c r="F68"/>
      <c r="G68" s="1"/>
      <c r="H68" s="140"/>
    </row>
    <row r="69" spans="1:8" x14ac:dyDescent="0.25">
      <c r="A69" s="139"/>
      <c r="B69" s="138"/>
      <c r="C69"/>
      <c r="D69"/>
      <c r="E69"/>
      <c r="F69"/>
      <c r="G69" s="1"/>
      <c r="H69" s="140"/>
    </row>
    <row r="70" spans="1:8" x14ac:dyDescent="0.25">
      <c r="A70" s="139"/>
      <c r="B70" s="138"/>
      <c r="C70"/>
      <c r="D70"/>
      <c r="E70"/>
      <c r="F70"/>
      <c r="G70" s="1"/>
      <c r="H70" s="140"/>
    </row>
    <row r="71" spans="1:8" x14ac:dyDescent="0.25">
      <c r="A71" s="139"/>
      <c r="B71" s="138"/>
      <c r="C71"/>
      <c r="D71"/>
      <c r="E71"/>
      <c r="F71"/>
      <c r="G71" s="1"/>
      <c r="H71" s="140"/>
    </row>
    <row r="72" spans="1:8" x14ac:dyDescent="0.25">
      <c r="A72" s="139"/>
      <c r="B72" s="138"/>
      <c r="C72"/>
      <c r="D72"/>
      <c r="E72"/>
      <c r="F72"/>
      <c r="G72" s="1"/>
      <c r="H72" s="140"/>
    </row>
    <row r="73" spans="1:8" x14ac:dyDescent="0.25">
      <c r="A73" s="139"/>
      <c r="B73" s="138"/>
      <c r="C73"/>
      <c r="D73"/>
      <c r="E73"/>
      <c r="F73"/>
      <c r="G73" s="1"/>
      <c r="H73" s="140"/>
    </row>
    <row r="74" spans="1:8" x14ac:dyDescent="0.25">
      <c r="A74" s="139"/>
      <c r="B74" s="138"/>
      <c r="C74"/>
      <c r="D74"/>
      <c r="E74"/>
      <c r="F74"/>
      <c r="G74" s="1"/>
      <c r="H74" s="140"/>
    </row>
    <row r="75" spans="1:8" x14ac:dyDescent="0.25">
      <c r="A75" s="139"/>
      <c r="B75" s="138"/>
      <c r="C75"/>
      <c r="D75"/>
      <c r="E75"/>
      <c r="F75"/>
      <c r="G75" s="1"/>
      <c r="H75" s="140"/>
    </row>
    <row r="76" spans="1:8" x14ac:dyDescent="0.25">
      <c r="A76" s="139"/>
      <c r="B76" s="138"/>
      <c r="C76"/>
      <c r="D76"/>
      <c r="E76"/>
      <c r="F76"/>
      <c r="G76" s="1"/>
      <c r="H76" s="140"/>
    </row>
    <row r="77" spans="1:8" ht="15.75" thickBot="1" x14ac:dyDescent="0.3">
      <c r="B77" s="125" t="s">
        <v>335</v>
      </c>
      <c r="D77" s="90">
        <f>SUM(D5:D59)</f>
        <v>51428856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E27D-1991-494B-9DA2-1D1A5F14A1C8}">
  <dimension ref="A1:D40"/>
  <sheetViews>
    <sheetView topLeftCell="A10" workbookViewId="0">
      <selection activeCell="D38" sqref="D38"/>
    </sheetView>
  </sheetViews>
  <sheetFormatPr defaultRowHeight="15" x14ac:dyDescent="0.25"/>
  <cols>
    <col min="1" max="1" width="9.5703125" style="125" bestFit="1" customWidth="1"/>
    <col min="2" max="2" width="37" style="125" bestFit="1" customWidth="1"/>
    <col min="3" max="3" width="12.85546875" style="126" bestFit="1" customWidth="1"/>
    <col min="4" max="4" width="12.5703125" style="126" bestFit="1" customWidth="1"/>
    <col min="5" max="11" width="9.140625" style="125"/>
    <col min="12" max="12" width="10" style="125" bestFit="1" customWidth="1"/>
    <col min="13" max="16384" width="9.140625" style="125"/>
  </cols>
  <sheetData>
    <row r="1" spans="1:4" ht="15.75" x14ac:dyDescent="0.25">
      <c r="A1" s="112" t="s">
        <v>227</v>
      </c>
      <c r="B1" s="112"/>
      <c r="C1" s="112"/>
    </row>
    <row r="3" spans="1:4" x14ac:dyDescent="0.25">
      <c r="A3" s="127">
        <v>45019</v>
      </c>
      <c r="B3" s="87" t="s">
        <v>228</v>
      </c>
      <c r="C3" s="86">
        <v>115500</v>
      </c>
    </row>
    <row r="4" spans="1:4" x14ac:dyDescent="0.25">
      <c r="A4" s="127">
        <v>45050</v>
      </c>
      <c r="B4" s="87" t="s">
        <v>228</v>
      </c>
      <c r="C4" s="86">
        <v>110000</v>
      </c>
    </row>
    <row r="5" spans="1:4" x14ac:dyDescent="0.25">
      <c r="A5" s="127">
        <v>45056</v>
      </c>
      <c r="B5" s="87" t="s">
        <v>229</v>
      </c>
      <c r="C5" s="86">
        <v>1180000</v>
      </c>
    </row>
    <row r="6" spans="1:4" x14ac:dyDescent="0.25">
      <c r="A6" s="127">
        <v>45062</v>
      </c>
      <c r="B6" s="87" t="s">
        <v>230</v>
      </c>
      <c r="C6" s="86">
        <v>185000</v>
      </c>
    </row>
    <row r="7" spans="1:4" x14ac:dyDescent="0.25">
      <c r="A7" s="127">
        <v>45119</v>
      </c>
      <c r="B7" s="87" t="s">
        <v>228</v>
      </c>
      <c r="C7" s="86">
        <v>150045</v>
      </c>
    </row>
    <row r="8" spans="1:4" x14ac:dyDescent="0.25">
      <c r="A8" s="127">
        <v>45139</v>
      </c>
      <c r="B8" s="87" t="s">
        <v>229</v>
      </c>
      <c r="C8" s="86">
        <v>1180000</v>
      </c>
    </row>
    <row r="9" spans="1:4" x14ac:dyDescent="0.25">
      <c r="A9" s="127">
        <v>45148</v>
      </c>
      <c r="B9" s="87" t="s">
        <v>231</v>
      </c>
      <c r="C9" s="86">
        <v>8850</v>
      </c>
    </row>
    <row r="10" spans="1:4" x14ac:dyDescent="0.25">
      <c r="A10" s="127">
        <v>45301</v>
      </c>
      <c r="B10" s="87" t="s">
        <v>231</v>
      </c>
      <c r="C10" s="86">
        <v>2950</v>
      </c>
    </row>
    <row r="11" spans="1:4" x14ac:dyDescent="0.25">
      <c r="A11" s="127">
        <v>45349</v>
      </c>
      <c r="B11" s="87" t="s">
        <v>232</v>
      </c>
      <c r="C11" s="86">
        <v>1700000</v>
      </c>
    </row>
    <row r="12" spans="1:4" x14ac:dyDescent="0.25">
      <c r="A12" s="127">
        <v>45353</v>
      </c>
      <c r="B12" s="87" t="s">
        <v>229</v>
      </c>
      <c r="C12" s="86">
        <v>1180000</v>
      </c>
    </row>
    <row r="13" spans="1:4" x14ac:dyDescent="0.25">
      <c r="A13" s="127">
        <v>45391</v>
      </c>
      <c r="B13" s="87" t="s">
        <v>233</v>
      </c>
      <c r="C13" s="128">
        <v>214524</v>
      </c>
      <c r="D13" s="126">
        <f>SUM(C3:C13)</f>
        <v>6026869</v>
      </c>
    </row>
    <row r="15" spans="1:4" x14ac:dyDescent="0.25">
      <c r="A15" s="136">
        <v>44479</v>
      </c>
      <c r="B15" s="125" t="s">
        <v>242</v>
      </c>
      <c r="C15" s="126">
        <v>100000</v>
      </c>
    </row>
    <row r="16" spans="1:4" x14ac:dyDescent="0.25">
      <c r="A16" s="136">
        <v>44662</v>
      </c>
      <c r="B16" s="125" t="s">
        <v>233</v>
      </c>
      <c r="C16" s="126">
        <v>75000</v>
      </c>
    </row>
    <row r="17" spans="1:4" x14ac:dyDescent="0.25">
      <c r="A17" s="136">
        <v>44746</v>
      </c>
      <c r="B17" s="125" t="s">
        <v>229</v>
      </c>
      <c r="C17" s="126">
        <v>1180000</v>
      </c>
    </row>
    <row r="18" spans="1:4" x14ac:dyDescent="0.25">
      <c r="A18" s="136">
        <v>44839</v>
      </c>
      <c r="B18" s="125" t="s">
        <v>229</v>
      </c>
      <c r="C18" s="137">
        <v>1475000</v>
      </c>
      <c r="D18" s="126">
        <f>SUM(C15:C18)</f>
        <v>2830000</v>
      </c>
    </row>
    <row r="21" spans="1:4" x14ac:dyDescent="0.25">
      <c r="A21" s="127">
        <v>44735</v>
      </c>
      <c r="B21" s="87" t="s">
        <v>110</v>
      </c>
      <c r="C21" s="86">
        <v>118000</v>
      </c>
    </row>
    <row r="22" spans="1:4" x14ac:dyDescent="0.25">
      <c r="A22" s="127"/>
      <c r="B22" s="138" t="s">
        <v>250</v>
      </c>
      <c r="C22" s="86"/>
    </row>
    <row r="23" spans="1:4" x14ac:dyDescent="0.25">
      <c r="A23" s="127">
        <v>45264</v>
      </c>
      <c r="B23" s="87" t="s">
        <v>314</v>
      </c>
      <c r="C23" s="86">
        <v>49000</v>
      </c>
    </row>
    <row r="24" spans="1:4" ht="48" x14ac:dyDescent="0.25">
      <c r="A24" s="139"/>
      <c r="B24" s="138" t="s">
        <v>315</v>
      </c>
      <c r="C24" s="140"/>
    </row>
    <row r="25" spans="1:4" x14ac:dyDescent="0.25">
      <c r="A25" s="127">
        <v>45274</v>
      </c>
      <c r="B25" s="87" t="s">
        <v>318</v>
      </c>
      <c r="C25" s="86">
        <v>59000</v>
      </c>
    </row>
    <row r="26" spans="1:4" ht="24" x14ac:dyDescent="0.25">
      <c r="A26" s="139"/>
      <c r="B26" s="138" t="s">
        <v>319</v>
      </c>
      <c r="C26" s="140"/>
    </row>
    <row r="27" spans="1:4" x14ac:dyDescent="0.25">
      <c r="A27" s="127">
        <v>45293</v>
      </c>
      <c r="B27" s="87" t="s">
        <v>321</v>
      </c>
      <c r="C27" s="86">
        <v>106200</v>
      </c>
    </row>
    <row r="28" spans="1:4" ht="24" x14ac:dyDescent="0.25">
      <c r="A28" s="139"/>
      <c r="B28" s="138" t="s">
        <v>322</v>
      </c>
      <c r="C28" s="140"/>
    </row>
    <row r="29" spans="1:4" x14ac:dyDescent="0.25">
      <c r="A29" s="127">
        <v>45362</v>
      </c>
      <c r="B29" s="87" t="s">
        <v>331</v>
      </c>
      <c r="C29" s="86">
        <v>31000</v>
      </c>
    </row>
    <row r="30" spans="1:4" x14ac:dyDescent="0.25">
      <c r="A30" s="127">
        <v>45160</v>
      </c>
      <c r="B30" s="87" t="s">
        <v>110</v>
      </c>
      <c r="C30" s="86">
        <v>20000</v>
      </c>
    </row>
    <row r="31" spans="1:4" ht="24" x14ac:dyDescent="0.25">
      <c r="A31" s="127"/>
      <c r="B31" s="138" t="s">
        <v>297</v>
      </c>
      <c r="C31" s="86"/>
    </row>
    <row r="32" spans="1:4" x14ac:dyDescent="0.25">
      <c r="A32" s="127">
        <v>45163</v>
      </c>
      <c r="B32" s="87" t="s">
        <v>110</v>
      </c>
      <c r="C32" s="86">
        <v>11000</v>
      </c>
    </row>
    <row r="33" spans="1:4" x14ac:dyDescent="0.25">
      <c r="A33" s="139"/>
      <c r="B33" s="138" t="s">
        <v>298</v>
      </c>
      <c r="C33" s="140"/>
    </row>
    <row r="34" spans="1:4" x14ac:dyDescent="0.25">
      <c r="A34" s="127">
        <v>45209</v>
      </c>
      <c r="B34" s="87" t="s">
        <v>110</v>
      </c>
      <c r="C34" s="86">
        <v>14000</v>
      </c>
    </row>
    <row r="35" spans="1:4" ht="24" x14ac:dyDescent="0.25">
      <c r="A35" s="139"/>
      <c r="B35" s="138" t="s">
        <v>302</v>
      </c>
      <c r="C35" s="140"/>
    </row>
    <row r="36" spans="1:4" x14ac:dyDescent="0.25">
      <c r="A36" s="127">
        <v>45259</v>
      </c>
      <c r="B36" s="87" t="s">
        <v>110</v>
      </c>
      <c r="C36" s="86">
        <v>5900</v>
      </c>
    </row>
    <row r="37" spans="1:4" x14ac:dyDescent="0.25">
      <c r="A37" s="139"/>
      <c r="B37" s="138" t="s">
        <v>312</v>
      </c>
      <c r="C37" s="140"/>
    </row>
    <row r="38" spans="1:4" x14ac:dyDescent="0.25">
      <c r="D38" s="126">
        <f>SUM(C21:C38)</f>
        <v>414100</v>
      </c>
    </row>
    <row r="40" spans="1:4" x14ac:dyDescent="0.25">
      <c r="A40" s="113" t="s">
        <v>336</v>
      </c>
      <c r="B40" s="113"/>
      <c r="C40" s="113"/>
      <c r="D40" s="126">
        <f>SUM(D3:D39)</f>
        <v>9270969</v>
      </c>
    </row>
  </sheetData>
  <mergeCells count="2">
    <mergeCell ref="A1:C1"/>
    <mergeCell ref="A40:C4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4AC8-F56D-4259-A0D3-8EDF924EEF0E}">
  <dimension ref="A1:H137"/>
  <sheetViews>
    <sheetView workbookViewId="0">
      <selection activeCell="B73" sqref="B73"/>
    </sheetView>
  </sheetViews>
  <sheetFormatPr defaultRowHeight="15" x14ac:dyDescent="0.25"/>
  <cols>
    <col min="1" max="1" width="9.28515625" bestFit="1" customWidth="1"/>
    <col min="2" max="2" width="31.5703125" bestFit="1" customWidth="1"/>
    <col min="4" max="4" width="10.140625" bestFit="1" customWidth="1"/>
    <col min="5" max="5" width="10.7109375" bestFit="1" customWidth="1"/>
    <col min="6" max="6" width="7" bestFit="1" customWidth="1"/>
    <col min="7" max="7" width="12.85546875" style="1" bestFit="1" customWidth="1"/>
    <col min="8" max="8" width="14.28515625" style="1" bestFit="1" customWidth="1"/>
  </cols>
  <sheetData>
    <row r="1" spans="1:8" ht="15.75" x14ac:dyDescent="0.25">
      <c r="A1" s="110" t="s">
        <v>103</v>
      </c>
      <c r="B1" s="110"/>
      <c r="C1" s="82"/>
      <c r="D1" s="82"/>
      <c r="E1" s="82"/>
      <c r="F1" s="82"/>
      <c r="G1" s="80"/>
      <c r="H1" s="80"/>
    </row>
    <row r="2" spans="1:8" x14ac:dyDescent="0.25">
      <c r="A2" s="109" t="s">
        <v>104</v>
      </c>
      <c r="B2" s="109"/>
      <c r="C2" s="82"/>
      <c r="D2" s="82"/>
      <c r="E2" s="82"/>
      <c r="F2" s="82"/>
      <c r="G2" s="80"/>
      <c r="H2" s="80"/>
    </row>
    <row r="3" spans="1:8" x14ac:dyDescent="0.25">
      <c r="A3" s="109" t="s">
        <v>105</v>
      </c>
      <c r="B3" s="109"/>
      <c r="C3" s="82"/>
      <c r="D3" s="82"/>
      <c r="E3" s="82"/>
      <c r="F3" s="82"/>
      <c r="G3" s="80"/>
      <c r="H3" s="80"/>
    </row>
    <row r="4" spans="1:8" x14ac:dyDescent="0.25">
      <c r="A4" s="111" t="s">
        <v>106</v>
      </c>
      <c r="B4" s="111"/>
      <c r="C4" s="82"/>
      <c r="D4" s="82"/>
      <c r="E4" s="82"/>
      <c r="F4" s="82"/>
      <c r="G4" s="80"/>
      <c r="H4" s="80"/>
    </row>
    <row r="5" spans="1:8" ht="15.75" x14ac:dyDescent="0.25">
      <c r="A5" s="112" t="s">
        <v>177</v>
      </c>
      <c r="B5" s="112"/>
      <c r="C5" s="82"/>
      <c r="D5" s="82"/>
      <c r="E5" s="82"/>
      <c r="F5" s="82"/>
      <c r="G5" s="80"/>
      <c r="H5" s="80"/>
    </row>
    <row r="6" spans="1:8" x14ac:dyDescent="0.25">
      <c r="A6" s="109" t="s">
        <v>75</v>
      </c>
      <c r="B6" s="109"/>
      <c r="C6" s="82"/>
      <c r="D6" s="82"/>
      <c r="E6" s="82"/>
      <c r="F6" s="82"/>
      <c r="G6" s="80"/>
      <c r="H6" s="80"/>
    </row>
    <row r="7" spans="1:8" x14ac:dyDescent="0.25">
      <c r="A7" s="109" t="s">
        <v>75</v>
      </c>
      <c r="B7" s="109"/>
      <c r="C7" s="82"/>
      <c r="D7" s="82"/>
      <c r="E7" s="82"/>
      <c r="F7" s="82"/>
      <c r="G7" s="80"/>
      <c r="H7" s="80"/>
    </row>
    <row r="8" spans="1:8" x14ac:dyDescent="0.25">
      <c r="A8" s="109" t="s">
        <v>108</v>
      </c>
      <c r="B8" s="109"/>
      <c r="C8" s="82"/>
      <c r="D8" s="82"/>
      <c r="E8" s="82"/>
      <c r="F8" s="82"/>
      <c r="G8" s="80"/>
      <c r="H8" s="80"/>
    </row>
    <row r="9" spans="1:8" x14ac:dyDescent="0.25">
      <c r="A9" s="83" t="s">
        <v>0</v>
      </c>
      <c r="B9" s="91"/>
      <c r="C9" s="121" t="s">
        <v>75</v>
      </c>
      <c r="D9" s="84" t="s">
        <v>75</v>
      </c>
      <c r="E9" s="84" t="s">
        <v>79</v>
      </c>
      <c r="F9" s="83" t="s">
        <v>80</v>
      </c>
      <c r="G9" s="73" t="s">
        <v>76</v>
      </c>
      <c r="H9" s="73" t="s">
        <v>77</v>
      </c>
    </row>
    <row r="10" spans="1:8" x14ac:dyDescent="0.25">
      <c r="A10" s="118">
        <v>45017</v>
      </c>
      <c r="B10" s="119" t="s">
        <v>109</v>
      </c>
      <c r="C10" s="119"/>
      <c r="D10" s="119"/>
      <c r="E10" s="87" t="s">
        <v>75</v>
      </c>
      <c r="F10" s="81" t="s">
        <v>75</v>
      </c>
      <c r="G10" s="86">
        <v>1260549.3999999999</v>
      </c>
      <c r="H10" s="86"/>
    </row>
    <row r="11" spans="1:8" x14ac:dyDescent="0.25">
      <c r="A11" s="120">
        <v>45054</v>
      </c>
      <c r="B11" s="87" t="s">
        <v>178</v>
      </c>
      <c r="C11" s="87" t="s">
        <v>75</v>
      </c>
      <c r="D11" s="81" t="s">
        <v>75</v>
      </c>
      <c r="E11" s="57" t="s">
        <v>83</v>
      </c>
      <c r="F11" s="85" t="s">
        <v>179</v>
      </c>
      <c r="G11" s="86"/>
      <c r="H11" s="86">
        <v>12000</v>
      </c>
    </row>
    <row r="12" spans="1:8" x14ac:dyDescent="0.25">
      <c r="A12" s="58" t="s">
        <v>75</v>
      </c>
      <c r="B12" s="58" t="s">
        <v>180</v>
      </c>
      <c r="C12" s="58" t="s">
        <v>75</v>
      </c>
      <c r="D12" s="56">
        <v>45054</v>
      </c>
      <c r="E12" s="122">
        <v>12000</v>
      </c>
      <c r="F12" s="82"/>
      <c r="G12" s="80"/>
      <c r="H12" s="80"/>
    </row>
    <row r="13" spans="1:8" ht="36" x14ac:dyDescent="0.25">
      <c r="A13" s="123"/>
      <c r="B13" s="124" t="s">
        <v>181</v>
      </c>
      <c r="C13" s="82"/>
      <c r="D13" s="82"/>
      <c r="E13" s="82"/>
      <c r="F13" s="82"/>
      <c r="G13" s="80"/>
      <c r="H13" s="80"/>
    </row>
    <row r="14" spans="1:8" x14ac:dyDescent="0.25">
      <c r="A14" s="120">
        <v>45070</v>
      </c>
      <c r="B14" s="87" t="s">
        <v>178</v>
      </c>
      <c r="C14" s="87" t="s">
        <v>75</v>
      </c>
      <c r="D14" s="81" t="s">
        <v>75</v>
      </c>
      <c r="E14" s="57" t="s">
        <v>83</v>
      </c>
      <c r="F14" s="85" t="s">
        <v>96</v>
      </c>
      <c r="G14" s="86"/>
      <c r="H14" s="86">
        <v>14500</v>
      </c>
    </row>
    <row r="15" spans="1:8" x14ac:dyDescent="0.25">
      <c r="A15" s="58" t="s">
        <v>75</v>
      </c>
      <c r="B15" s="58" t="s">
        <v>180</v>
      </c>
      <c r="C15" s="58" t="s">
        <v>75</v>
      </c>
      <c r="D15" s="56">
        <v>45070</v>
      </c>
      <c r="E15" s="122">
        <v>14500</v>
      </c>
      <c r="F15" s="82"/>
      <c r="G15" s="80"/>
      <c r="H15" s="80"/>
    </row>
    <row r="16" spans="1:8" ht="24" x14ac:dyDescent="0.25">
      <c r="A16" s="123"/>
      <c r="B16" s="124" t="s">
        <v>182</v>
      </c>
      <c r="C16" s="82"/>
      <c r="D16" s="82"/>
      <c r="E16" s="82"/>
      <c r="F16" s="82"/>
      <c r="G16" s="80"/>
      <c r="H16" s="80"/>
    </row>
    <row r="17" spans="1:8" x14ac:dyDescent="0.25">
      <c r="A17" s="120">
        <v>45079</v>
      </c>
      <c r="B17" s="87" t="s">
        <v>178</v>
      </c>
      <c r="C17" s="87" t="s">
        <v>75</v>
      </c>
      <c r="D17" s="81" t="s">
        <v>75</v>
      </c>
      <c r="E17" s="57" t="s">
        <v>83</v>
      </c>
      <c r="F17" s="85" t="s">
        <v>183</v>
      </c>
      <c r="G17" s="86"/>
      <c r="H17" s="86">
        <v>14000</v>
      </c>
    </row>
    <row r="18" spans="1:8" x14ac:dyDescent="0.25">
      <c r="A18" s="58" t="s">
        <v>75</v>
      </c>
      <c r="B18" s="58" t="s">
        <v>180</v>
      </c>
      <c r="C18" s="58" t="s">
        <v>75</v>
      </c>
      <c r="D18" s="56">
        <v>45079</v>
      </c>
      <c r="E18" s="122">
        <v>14000</v>
      </c>
      <c r="F18" s="82"/>
      <c r="G18" s="80"/>
      <c r="H18" s="80"/>
    </row>
    <row r="19" spans="1:8" x14ac:dyDescent="0.25">
      <c r="A19" s="123"/>
      <c r="B19" s="124" t="s">
        <v>184</v>
      </c>
      <c r="C19" s="82"/>
      <c r="D19" s="82"/>
      <c r="E19" s="82"/>
      <c r="F19" s="82"/>
      <c r="G19" s="80"/>
      <c r="H19" s="80"/>
    </row>
    <row r="20" spans="1:8" x14ac:dyDescent="0.25">
      <c r="A20" s="120">
        <v>45099</v>
      </c>
      <c r="B20" s="87" t="s">
        <v>178</v>
      </c>
      <c r="C20" s="87" t="s">
        <v>75</v>
      </c>
      <c r="D20" s="81" t="s">
        <v>75</v>
      </c>
      <c r="E20" s="57" t="s">
        <v>83</v>
      </c>
      <c r="F20" s="85" t="s">
        <v>185</v>
      </c>
      <c r="G20" s="86"/>
      <c r="H20" s="86">
        <v>6700</v>
      </c>
    </row>
    <row r="21" spans="1:8" x14ac:dyDescent="0.25">
      <c r="A21" s="120">
        <v>45110</v>
      </c>
      <c r="B21" s="87" t="s">
        <v>178</v>
      </c>
      <c r="C21" s="87" t="s">
        <v>75</v>
      </c>
      <c r="D21" s="81" t="s">
        <v>75</v>
      </c>
      <c r="E21" s="57" t="s">
        <v>83</v>
      </c>
      <c r="F21" s="85" t="s">
        <v>186</v>
      </c>
      <c r="G21" s="86"/>
      <c r="H21" s="86">
        <v>3500</v>
      </c>
    </row>
    <row r="22" spans="1:8" x14ac:dyDescent="0.25">
      <c r="A22" s="58" t="s">
        <v>75</v>
      </c>
      <c r="B22" s="58" t="s">
        <v>187</v>
      </c>
      <c r="C22" s="58" t="s">
        <v>75</v>
      </c>
      <c r="D22" s="56">
        <v>45110</v>
      </c>
      <c r="E22" s="122">
        <v>3500</v>
      </c>
      <c r="F22" s="82"/>
      <c r="G22" s="80"/>
      <c r="H22" s="80"/>
    </row>
    <row r="23" spans="1:8" x14ac:dyDescent="0.25">
      <c r="A23" s="123"/>
      <c r="B23" s="124" t="s">
        <v>188</v>
      </c>
      <c r="C23" s="82"/>
      <c r="D23" s="82"/>
      <c r="E23" s="82"/>
      <c r="F23" s="82"/>
      <c r="G23" s="80"/>
      <c r="H23" s="80"/>
    </row>
    <row r="24" spans="1:8" x14ac:dyDescent="0.25">
      <c r="A24" s="120">
        <v>45114</v>
      </c>
      <c r="B24" s="87" t="s">
        <v>178</v>
      </c>
      <c r="C24" s="87" t="s">
        <v>75</v>
      </c>
      <c r="D24" s="81" t="s">
        <v>75</v>
      </c>
      <c r="E24" s="57" t="s">
        <v>83</v>
      </c>
      <c r="F24" s="85" t="s">
        <v>189</v>
      </c>
      <c r="G24" s="86"/>
      <c r="H24" s="86">
        <v>4000</v>
      </c>
    </row>
    <row r="25" spans="1:8" x14ac:dyDescent="0.25">
      <c r="A25" s="58" t="s">
        <v>75</v>
      </c>
      <c r="B25" s="58" t="s">
        <v>187</v>
      </c>
      <c r="C25" s="58" t="s">
        <v>75</v>
      </c>
      <c r="D25" s="56">
        <v>45114</v>
      </c>
      <c r="E25" s="122">
        <v>4000</v>
      </c>
      <c r="F25" s="82"/>
      <c r="G25" s="80"/>
      <c r="H25" s="80"/>
    </row>
    <row r="26" spans="1:8" x14ac:dyDescent="0.25">
      <c r="A26" s="123"/>
      <c r="B26" s="124" t="s">
        <v>190</v>
      </c>
      <c r="C26" s="82"/>
      <c r="D26" s="82"/>
      <c r="E26" s="82"/>
      <c r="F26" s="82"/>
      <c r="G26" s="80"/>
      <c r="H26" s="80"/>
    </row>
    <row r="27" spans="1:8" x14ac:dyDescent="0.25">
      <c r="A27" s="120">
        <v>45142</v>
      </c>
      <c r="B27" s="87" t="s">
        <v>178</v>
      </c>
      <c r="C27" s="87" t="s">
        <v>75</v>
      </c>
      <c r="D27" s="81" t="s">
        <v>75</v>
      </c>
      <c r="E27" s="57" t="s">
        <v>83</v>
      </c>
      <c r="F27" s="85" t="s">
        <v>191</v>
      </c>
      <c r="G27" s="86"/>
      <c r="H27" s="86">
        <v>14000</v>
      </c>
    </row>
    <row r="28" spans="1:8" x14ac:dyDescent="0.25">
      <c r="A28" s="58" t="s">
        <v>75</v>
      </c>
      <c r="B28" s="58" t="s">
        <v>187</v>
      </c>
      <c r="C28" s="58" t="s">
        <v>75</v>
      </c>
      <c r="D28" s="56">
        <v>45142</v>
      </c>
      <c r="E28" s="122">
        <v>14000</v>
      </c>
      <c r="F28" s="82"/>
      <c r="G28" s="80"/>
      <c r="H28" s="80"/>
    </row>
    <row r="29" spans="1:8" ht="24" x14ac:dyDescent="0.25">
      <c r="A29" s="123"/>
      <c r="B29" s="124" t="s">
        <v>182</v>
      </c>
      <c r="C29" s="82"/>
      <c r="D29" s="82"/>
      <c r="E29" s="82"/>
      <c r="F29" s="82"/>
      <c r="G29" s="80"/>
      <c r="H29" s="80"/>
    </row>
    <row r="30" spans="1:8" x14ac:dyDescent="0.25">
      <c r="A30" s="120">
        <v>45142</v>
      </c>
      <c r="B30" s="87" t="s">
        <v>178</v>
      </c>
      <c r="C30" s="87" t="s">
        <v>75</v>
      </c>
      <c r="D30" s="81" t="s">
        <v>75</v>
      </c>
      <c r="E30" s="57" t="s">
        <v>83</v>
      </c>
      <c r="F30" s="85" t="s">
        <v>192</v>
      </c>
      <c r="G30" s="86"/>
      <c r="H30" s="86">
        <v>10500</v>
      </c>
    </row>
    <row r="31" spans="1:8" x14ac:dyDescent="0.25">
      <c r="A31" s="58" t="s">
        <v>75</v>
      </c>
      <c r="B31" s="58" t="s">
        <v>187</v>
      </c>
      <c r="C31" s="58" t="s">
        <v>75</v>
      </c>
      <c r="D31" s="56">
        <v>45142</v>
      </c>
      <c r="E31" s="122">
        <v>10500</v>
      </c>
      <c r="F31" s="82"/>
      <c r="G31" s="80"/>
      <c r="H31" s="80"/>
    </row>
    <row r="32" spans="1:8" x14ac:dyDescent="0.25">
      <c r="A32" s="123"/>
      <c r="B32" s="124" t="s">
        <v>193</v>
      </c>
      <c r="C32" s="82"/>
      <c r="D32" s="82"/>
      <c r="E32" s="82"/>
      <c r="F32" s="82"/>
      <c r="G32" s="80"/>
      <c r="H32" s="80"/>
    </row>
    <row r="33" spans="1:8" x14ac:dyDescent="0.25">
      <c r="A33" s="120">
        <v>45170</v>
      </c>
      <c r="B33" s="87" t="s">
        <v>178</v>
      </c>
      <c r="C33" s="87" t="s">
        <v>75</v>
      </c>
      <c r="D33" s="81" t="s">
        <v>75</v>
      </c>
      <c r="E33" s="57" t="s">
        <v>83</v>
      </c>
      <c r="F33" s="85" t="s">
        <v>194</v>
      </c>
      <c r="G33" s="86"/>
      <c r="H33" s="86">
        <v>14500</v>
      </c>
    </row>
    <row r="34" spans="1:8" x14ac:dyDescent="0.25">
      <c r="A34" s="58" t="s">
        <v>75</v>
      </c>
      <c r="B34" s="58" t="s">
        <v>187</v>
      </c>
      <c r="C34" s="58" t="s">
        <v>75</v>
      </c>
      <c r="D34" s="56">
        <v>45170</v>
      </c>
      <c r="E34" s="122">
        <v>14500</v>
      </c>
      <c r="F34" s="82"/>
      <c r="G34" s="80"/>
      <c r="H34" s="80"/>
    </row>
    <row r="35" spans="1:8" ht="24" x14ac:dyDescent="0.25">
      <c r="A35" s="123"/>
      <c r="B35" s="124" t="s">
        <v>195</v>
      </c>
      <c r="C35" s="82"/>
      <c r="D35" s="82"/>
      <c r="E35" s="82"/>
      <c r="F35" s="82"/>
      <c r="G35" s="80"/>
      <c r="H35" s="80"/>
    </row>
    <row r="36" spans="1:8" x14ac:dyDescent="0.25">
      <c r="A36" s="120">
        <v>45177</v>
      </c>
      <c r="B36" s="87" t="s">
        <v>178</v>
      </c>
      <c r="C36" s="87" t="s">
        <v>75</v>
      </c>
      <c r="D36" s="81" t="s">
        <v>75</v>
      </c>
      <c r="E36" s="57" t="s">
        <v>83</v>
      </c>
      <c r="F36" s="85" t="s">
        <v>170</v>
      </c>
      <c r="G36" s="86"/>
      <c r="H36" s="86">
        <v>9235</v>
      </c>
    </row>
    <row r="37" spans="1:8" x14ac:dyDescent="0.25">
      <c r="A37" s="58" t="s">
        <v>75</v>
      </c>
      <c r="B37" s="58" t="s">
        <v>187</v>
      </c>
      <c r="C37" s="58" t="s">
        <v>75</v>
      </c>
      <c r="D37" s="56">
        <v>45177</v>
      </c>
      <c r="E37" s="122">
        <v>9235</v>
      </c>
      <c r="F37" s="82"/>
      <c r="G37" s="80"/>
      <c r="H37" s="80"/>
    </row>
    <row r="38" spans="1:8" x14ac:dyDescent="0.25">
      <c r="A38" s="123"/>
      <c r="B38" s="124" t="s">
        <v>193</v>
      </c>
      <c r="C38" s="82"/>
      <c r="D38" s="82"/>
      <c r="E38" s="82"/>
      <c r="F38" s="82"/>
      <c r="G38" s="80"/>
      <c r="H38" s="80"/>
    </row>
    <row r="39" spans="1:8" x14ac:dyDescent="0.25">
      <c r="A39" s="120">
        <v>45194</v>
      </c>
      <c r="B39" s="87" t="s">
        <v>178</v>
      </c>
      <c r="C39" s="87" t="s">
        <v>75</v>
      </c>
      <c r="D39" s="81" t="s">
        <v>75</v>
      </c>
      <c r="E39" s="57" t="s">
        <v>83</v>
      </c>
      <c r="F39" s="85" t="s">
        <v>196</v>
      </c>
      <c r="G39" s="86"/>
      <c r="H39" s="86">
        <v>21000</v>
      </c>
    </row>
    <row r="40" spans="1:8" x14ac:dyDescent="0.25">
      <c r="A40" s="58" t="s">
        <v>75</v>
      </c>
      <c r="B40" s="58" t="s">
        <v>187</v>
      </c>
      <c r="C40" s="58" t="s">
        <v>75</v>
      </c>
      <c r="D40" s="56">
        <v>45194</v>
      </c>
      <c r="E40" s="122">
        <v>21000</v>
      </c>
      <c r="F40" s="82"/>
      <c r="G40" s="80"/>
      <c r="H40" s="80"/>
    </row>
    <row r="41" spans="1:8" ht="24" x14ac:dyDescent="0.25">
      <c r="A41" s="123"/>
      <c r="B41" s="124" t="s">
        <v>197</v>
      </c>
      <c r="C41" s="82"/>
      <c r="D41" s="82"/>
      <c r="E41" s="82"/>
      <c r="F41" s="82"/>
      <c r="G41" s="80"/>
      <c r="H41" s="80"/>
    </row>
    <row r="42" spans="1:8" x14ac:dyDescent="0.25">
      <c r="A42" s="120">
        <v>45208</v>
      </c>
      <c r="B42" s="87" t="s">
        <v>178</v>
      </c>
      <c r="C42" s="87" t="s">
        <v>75</v>
      </c>
      <c r="D42" s="81" t="s">
        <v>75</v>
      </c>
      <c r="E42" s="57" t="s">
        <v>83</v>
      </c>
      <c r="F42" s="85" t="s">
        <v>198</v>
      </c>
      <c r="G42" s="86"/>
      <c r="H42" s="86">
        <v>21000</v>
      </c>
    </row>
    <row r="43" spans="1:8" x14ac:dyDescent="0.25">
      <c r="A43" s="58" t="s">
        <v>75</v>
      </c>
      <c r="B43" s="58" t="s">
        <v>187</v>
      </c>
      <c r="C43" s="58" t="s">
        <v>75</v>
      </c>
      <c r="D43" s="56">
        <v>45208</v>
      </c>
      <c r="E43" s="122">
        <v>21000</v>
      </c>
      <c r="F43" s="82"/>
      <c r="G43" s="80"/>
      <c r="H43" s="80"/>
    </row>
    <row r="44" spans="1:8" ht="24" x14ac:dyDescent="0.25">
      <c r="A44" s="123"/>
      <c r="B44" s="124" t="s">
        <v>199</v>
      </c>
      <c r="C44" s="82"/>
      <c r="D44" s="82"/>
      <c r="E44" s="82"/>
      <c r="F44" s="82"/>
      <c r="G44" s="80"/>
      <c r="H44" s="80"/>
    </row>
    <row r="45" spans="1:8" x14ac:dyDescent="0.25">
      <c r="A45" s="120">
        <v>45218</v>
      </c>
      <c r="B45" s="87" t="s">
        <v>178</v>
      </c>
      <c r="C45" s="87" t="s">
        <v>75</v>
      </c>
      <c r="D45" s="81" t="s">
        <v>75</v>
      </c>
      <c r="E45" s="57" t="s">
        <v>83</v>
      </c>
      <c r="F45" s="85" t="s">
        <v>200</v>
      </c>
      <c r="G45" s="86"/>
      <c r="H45" s="86">
        <v>10500</v>
      </c>
    </row>
    <row r="46" spans="1:8" x14ac:dyDescent="0.25">
      <c r="A46" s="58" t="s">
        <v>75</v>
      </c>
      <c r="B46" s="58" t="s">
        <v>187</v>
      </c>
      <c r="C46" s="58" t="s">
        <v>75</v>
      </c>
      <c r="D46" s="56">
        <v>45218</v>
      </c>
      <c r="E46" s="122">
        <v>10500</v>
      </c>
      <c r="F46" s="82"/>
      <c r="G46" s="80"/>
      <c r="H46" s="80"/>
    </row>
    <row r="47" spans="1:8" ht="24" x14ac:dyDescent="0.25">
      <c r="A47" s="123"/>
      <c r="B47" s="124" t="s">
        <v>201</v>
      </c>
      <c r="C47" s="82"/>
      <c r="D47" s="82"/>
      <c r="E47" s="82"/>
      <c r="F47" s="82"/>
      <c r="G47" s="80"/>
      <c r="H47" s="80"/>
    </row>
    <row r="48" spans="1:8" x14ac:dyDescent="0.25">
      <c r="A48" s="120">
        <v>45233</v>
      </c>
      <c r="B48" s="87" t="s">
        <v>178</v>
      </c>
      <c r="C48" s="87" t="s">
        <v>75</v>
      </c>
      <c r="D48" s="81" t="s">
        <v>75</v>
      </c>
      <c r="E48" s="57" t="s">
        <v>83</v>
      </c>
      <c r="F48" s="85" t="s">
        <v>202</v>
      </c>
      <c r="G48" s="86"/>
      <c r="H48" s="86">
        <v>15000</v>
      </c>
    </row>
    <row r="49" spans="1:8" x14ac:dyDescent="0.25">
      <c r="A49" s="58" t="s">
        <v>75</v>
      </c>
      <c r="B49" s="58" t="s">
        <v>187</v>
      </c>
      <c r="C49" s="58" t="s">
        <v>75</v>
      </c>
      <c r="D49" s="56">
        <v>45233</v>
      </c>
      <c r="E49" s="122">
        <v>15000</v>
      </c>
      <c r="F49" s="82"/>
      <c r="G49" s="80"/>
      <c r="H49" s="80"/>
    </row>
    <row r="50" spans="1:8" ht="24" x14ac:dyDescent="0.25">
      <c r="A50" s="123"/>
      <c r="B50" s="124" t="s">
        <v>203</v>
      </c>
      <c r="C50" s="82"/>
      <c r="D50" s="82"/>
      <c r="E50" s="82"/>
      <c r="F50" s="82"/>
      <c r="G50" s="80"/>
      <c r="H50" s="80"/>
    </row>
    <row r="51" spans="1:8" x14ac:dyDescent="0.25">
      <c r="A51" s="120">
        <v>45233</v>
      </c>
      <c r="B51" s="87" t="s">
        <v>178</v>
      </c>
      <c r="C51" s="87" t="s">
        <v>75</v>
      </c>
      <c r="D51" s="81" t="s">
        <v>75</v>
      </c>
      <c r="E51" s="57" t="s">
        <v>83</v>
      </c>
      <c r="F51" s="85" t="s">
        <v>204</v>
      </c>
      <c r="G51" s="86"/>
      <c r="H51" s="86">
        <v>21000</v>
      </c>
    </row>
    <row r="52" spans="1:8" x14ac:dyDescent="0.25">
      <c r="A52" s="58" t="s">
        <v>75</v>
      </c>
      <c r="B52" s="58" t="s">
        <v>187</v>
      </c>
      <c r="C52" s="58" t="s">
        <v>75</v>
      </c>
      <c r="D52" s="56">
        <v>45233</v>
      </c>
      <c r="E52" s="122">
        <v>21000</v>
      </c>
      <c r="F52" s="82"/>
      <c r="G52" s="80"/>
      <c r="H52" s="80"/>
    </row>
    <row r="53" spans="1:8" x14ac:dyDescent="0.25">
      <c r="A53" s="123"/>
      <c r="B53" s="124" t="s">
        <v>205</v>
      </c>
      <c r="C53" s="82"/>
      <c r="D53" s="82"/>
      <c r="E53" s="82"/>
      <c r="F53" s="82"/>
      <c r="G53" s="80"/>
      <c r="H53" s="80"/>
    </row>
    <row r="54" spans="1:8" x14ac:dyDescent="0.25">
      <c r="A54" s="120">
        <v>45266</v>
      </c>
      <c r="B54" s="87" t="s">
        <v>178</v>
      </c>
      <c r="C54" s="87" t="s">
        <v>75</v>
      </c>
      <c r="D54" s="81" t="s">
        <v>75</v>
      </c>
      <c r="E54" s="57" t="s">
        <v>83</v>
      </c>
      <c r="F54" s="85" t="s">
        <v>206</v>
      </c>
      <c r="G54" s="86"/>
      <c r="H54" s="86">
        <v>21000</v>
      </c>
    </row>
    <row r="55" spans="1:8" x14ac:dyDescent="0.25">
      <c r="A55" s="58" t="s">
        <v>75</v>
      </c>
      <c r="B55" s="58" t="s">
        <v>180</v>
      </c>
      <c r="C55" s="58" t="s">
        <v>75</v>
      </c>
      <c r="D55" s="56">
        <v>45266</v>
      </c>
      <c r="E55" s="122">
        <v>21000</v>
      </c>
      <c r="F55" s="82"/>
      <c r="G55" s="80"/>
      <c r="H55" s="80"/>
    </row>
    <row r="56" spans="1:8" x14ac:dyDescent="0.25">
      <c r="A56" s="123"/>
      <c r="B56" s="124" t="s">
        <v>207</v>
      </c>
      <c r="C56" s="82"/>
      <c r="D56" s="82"/>
      <c r="E56" s="82"/>
      <c r="F56" s="82"/>
      <c r="G56" s="80"/>
      <c r="H56" s="80"/>
    </row>
    <row r="57" spans="1:8" x14ac:dyDescent="0.25">
      <c r="A57" s="120">
        <v>45274</v>
      </c>
      <c r="B57" s="87" t="s">
        <v>178</v>
      </c>
      <c r="C57" s="87" t="s">
        <v>75</v>
      </c>
      <c r="D57" s="81" t="s">
        <v>75</v>
      </c>
      <c r="E57" s="57" t="s">
        <v>83</v>
      </c>
      <c r="F57" s="85" t="s">
        <v>208</v>
      </c>
      <c r="G57" s="86"/>
      <c r="H57" s="86">
        <v>13500</v>
      </c>
    </row>
    <row r="58" spans="1:8" x14ac:dyDescent="0.25">
      <c r="A58" s="58" t="s">
        <v>75</v>
      </c>
      <c r="B58" s="58" t="s">
        <v>187</v>
      </c>
      <c r="C58" s="58" t="s">
        <v>75</v>
      </c>
      <c r="D58" s="56">
        <v>45274</v>
      </c>
      <c r="E58" s="122">
        <v>13500</v>
      </c>
      <c r="F58" s="82"/>
      <c r="G58" s="80"/>
      <c r="H58" s="80"/>
    </row>
    <row r="59" spans="1:8" ht="24" x14ac:dyDescent="0.25">
      <c r="A59" s="123"/>
      <c r="B59" s="124" t="s">
        <v>209</v>
      </c>
      <c r="C59" s="82"/>
      <c r="D59" s="82"/>
      <c r="E59" s="82"/>
      <c r="F59" s="82"/>
      <c r="G59" s="80"/>
      <c r="H59" s="80"/>
    </row>
    <row r="60" spans="1:8" x14ac:dyDescent="0.25">
      <c r="A60" s="120">
        <v>45309</v>
      </c>
      <c r="B60" s="87" t="s">
        <v>178</v>
      </c>
      <c r="C60" s="87" t="s">
        <v>75</v>
      </c>
      <c r="D60" s="81" t="s">
        <v>75</v>
      </c>
      <c r="E60" s="57" t="s">
        <v>83</v>
      </c>
      <c r="F60" s="85" t="s">
        <v>210</v>
      </c>
      <c r="G60" s="86"/>
      <c r="H60" s="86">
        <v>11500</v>
      </c>
    </row>
    <row r="61" spans="1:8" x14ac:dyDescent="0.25">
      <c r="A61" s="58" t="s">
        <v>75</v>
      </c>
      <c r="B61" s="58" t="s">
        <v>187</v>
      </c>
      <c r="C61" s="58" t="s">
        <v>75</v>
      </c>
      <c r="D61" s="56">
        <v>45309</v>
      </c>
      <c r="E61" s="122">
        <v>11500</v>
      </c>
      <c r="F61" s="82"/>
      <c r="G61" s="80"/>
      <c r="H61" s="80"/>
    </row>
    <row r="62" spans="1:8" ht="24" x14ac:dyDescent="0.25">
      <c r="A62" s="123"/>
      <c r="B62" s="124" t="s">
        <v>211</v>
      </c>
      <c r="C62" s="82"/>
      <c r="D62" s="82"/>
      <c r="E62" s="82"/>
      <c r="F62" s="82"/>
      <c r="G62" s="80"/>
      <c r="H62" s="80"/>
    </row>
    <row r="63" spans="1:8" x14ac:dyDescent="0.25">
      <c r="A63" s="120">
        <v>45334</v>
      </c>
      <c r="B63" s="87" t="s">
        <v>178</v>
      </c>
      <c r="C63" s="87" t="s">
        <v>75</v>
      </c>
      <c r="D63" s="81" t="s">
        <v>75</v>
      </c>
      <c r="E63" s="57" t="s">
        <v>83</v>
      </c>
      <c r="F63" s="85" t="s">
        <v>212</v>
      </c>
      <c r="G63" s="86"/>
      <c r="H63" s="86">
        <v>13500</v>
      </c>
    </row>
    <row r="64" spans="1:8" x14ac:dyDescent="0.25">
      <c r="A64" s="58" t="s">
        <v>75</v>
      </c>
      <c r="B64" s="58" t="s">
        <v>187</v>
      </c>
      <c r="C64" s="58" t="s">
        <v>75</v>
      </c>
      <c r="D64" s="56">
        <v>45334</v>
      </c>
      <c r="E64" s="122">
        <v>13500</v>
      </c>
      <c r="F64" s="82"/>
      <c r="G64" s="80"/>
      <c r="H64" s="80"/>
    </row>
    <row r="65" spans="1:8" ht="24" x14ac:dyDescent="0.25">
      <c r="A65" s="123"/>
      <c r="B65" s="124" t="s">
        <v>211</v>
      </c>
      <c r="C65" s="82"/>
      <c r="D65" s="82"/>
      <c r="E65" s="82"/>
      <c r="F65" s="82"/>
      <c r="G65" s="80"/>
      <c r="H65" s="80"/>
    </row>
    <row r="66" spans="1:8" x14ac:dyDescent="0.25">
      <c r="A66" s="120">
        <v>45365</v>
      </c>
      <c r="B66" s="87" t="s">
        <v>178</v>
      </c>
      <c r="C66" s="87" t="s">
        <v>75</v>
      </c>
      <c r="D66" s="81" t="s">
        <v>75</v>
      </c>
      <c r="E66" s="57" t="s">
        <v>83</v>
      </c>
      <c r="F66" s="85" t="s">
        <v>213</v>
      </c>
      <c r="G66" s="86"/>
      <c r="H66" s="86">
        <v>13500</v>
      </c>
    </row>
    <row r="67" spans="1:8" x14ac:dyDescent="0.25">
      <c r="A67" s="58" t="s">
        <v>75</v>
      </c>
      <c r="B67" s="58" t="s">
        <v>187</v>
      </c>
      <c r="C67" s="58" t="s">
        <v>75</v>
      </c>
      <c r="D67" s="56">
        <v>45365</v>
      </c>
      <c r="E67" s="122">
        <v>13500</v>
      </c>
      <c r="F67" s="82"/>
      <c r="G67" s="80"/>
      <c r="H67" s="80"/>
    </row>
    <row r="68" spans="1:8" x14ac:dyDescent="0.25">
      <c r="A68" s="120">
        <v>45380</v>
      </c>
      <c r="B68" s="87" t="s">
        <v>178</v>
      </c>
      <c r="C68" s="87" t="s">
        <v>75</v>
      </c>
      <c r="D68" s="81" t="s">
        <v>75</v>
      </c>
      <c r="E68" s="57" t="s">
        <v>83</v>
      </c>
      <c r="F68" s="85" t="s">
        <v>214</v>
      </c>
      <c r="G68" s="86"/>
      <c r="H68" s="86">
        <v>20000</v>
      </c>
    </row>
    <row r="69" spans="1:8" x14ac:dyDescent="0.25">
      <c r="A69" s="58" t="s">
        <v>75</v>
      </c>
      <c r="B69" s="58" t="s">
        <v>187</v>
      </c>
      <c r="C69" s="58" t="s">
        <v>75</v>
      </c>
      <c r="D69" s="56">
        <v>45380</v>
      </c>
      <c r="E69" s="122">
        <v>20000</v>
      </c>
      <c r="F69" s="82"/>
      <c r="G69" s="80"/>
      <c r="H69" s="80"/>
    </row>
    <row r="70" spans="1:8" x14ac:dyDescent="0.25">
      <c r="B70" s="125" t="s">
        <v>215</v>
      </c>
      <c r="C70" s="125"/>
      <c r="H70" s="126">
        <v>3416</v>
      </c>
    </row>
    <row r="71" spans="1:8" x14ac:dyDescent="0.25">
      <c r="B71" s="125" t="s">
        <v>216</v>
      </c>
      <c r="C71" s="125"/>
      <c r="H71" s="126">
        <v>54649</v>
      </c>
    </row>
    <row r="72" spans="1:8" x14ac:dyDescent="0.25">
      <c r="B72" s="125" t="s">
        <v>217</v>
      </c>
      <c r="C72" s="125"/>
      <c r="H72" s="126">
        <v>206097</v>
      </c>
    </row>
    <row r="73" spans="1:8" x14ac:dyDescent="0.25">
      <c r="B73" s="125" t="s">
        <v>218</v>
      </c>
      <c r="C73" s="125"/>
      <c r="H73" s="126">
        <v>46009</v>
      </c>
    </row>
    <row r="74" spans="1:8" x14ac:dyDescent="0.25">
      <c r="B74" s="125" t="s">
        <v>219</v>
      </c>
      <c r="C74" s="125"/>
      <c r="H74" s="126">
        <v>12323</v>
      </c>
    </row>
    <row r="75" spans="1:8" x14ac:dyDescent="0.25">
      <c r="B75" s="125" t="s">
        <v>221</v>
      </c>
      <c r="C75" s="125"/>
      <c r="H75" s="126">
        <v>18324</v>
      </c>
    </row>
    <row r="77" spans="1:8" x14ac:dyDescent="0.25">
      <c r="A77" s="127">
        <v>44760</v>
      </c>
      <c r="B77" s="87" t="s">
        <v>110</v>
      </c>
      <c r="H77" s="86">
        <v>29250</v>
      </c>
    </row>
    <row r="78" spans="1:8" x14ac:dyDescent="0.25">
      <c r="A78" s="127"/>
      <c r="B78" s="138" t="s">
        <v>251</v>
      </c>
      <c r="C78" s="86"/>
    </row>
    <row r="79" spans="1:8" x14ac:dyDescent="0.25">
      <c r="A79" s="127">
        <v>45014</v>
      </c>
      <c r="B79" s="87" t="s">
        <v>110</v>
      </c>
      <c r="H79" s="86">
        <v>26005</v>
      </c>
    </row>
    <row r="80" spans="1:8" x14ac:dyDescent="0.25">
      <c r="A80" s="127"/>
      <c r="B80" s="138" t="s">
        <v>288</v>
      </c>
      <c r="H80" s="86"/>
    </row>
    <row r="81" spans="1:8" x14ac:dyDescent="0.25">
      <c r="A81" s="127">
        <v>45073</v>
      </c>
      <c r="B81" s="87" t="s">
        <v>110</v>
      </c>
      <c r="H81" s="86">
        <v>29888</v>
      </c>
    </row>
    <row r="82" spans="1:8" ht="24" x14ac:dyDescent="0.25">
      <c r="A82" s="127"/>
      <c r="B82" s="138" t="s">
        <v>289</v>
      </c>
      <c r="H82" s="86"/>
    </row>
    <row r="83" spans="1:8" x14ac:dyDescent="0.25">
      <c r="A83" s="127">
        <v>45107</v>
      </c>
      <c r="B83" s="87" t="s">
        <v>110</v>
      </c>
      <c r="H83" s="86">
        <v>42334</v>
      </c>
    </row>
    <row r="84" spans="1:8" ht="24" x14ac:dyDescent="0.25">
      <c r="A84" s="127"/>
      <c r="B84" s="138" t="s">
        <v>290</v>
      </c>
      <c r="H84" s="86"/>
    </row>
    <row r="85" spans="1:8" x14ac:dyDescent="0.25">
      <c r="A85" s="127">
        <v>45108</v>
      </c>
      <c r="B85" s="87" t="s">
        <v>110</v>
      </c>
      <c r="H85" s="86">
        <v>249964</v>
      </c>
    </row>
    <row r="86" spans="1:8" ht="24" x14ac:dyDescent="0.25">
      <c r="A86" s="127"/>
      <c r="B86" s="138" t="s">
        <v>291</v>
      </c>
      <c r="H86" s="86"/>
    </row>
    <row r="87" spans="1:8" x14ac:dyDescent="0.25">
      <c r="A87" s="127">
        <v>45117</v>
      </c>
      <c r="B87" s="87" t="s">
        <v>110</v>
      </c>
      <c r="H87" s="86">
        <v>31131</v>
      </c>
    </row>
    <row r="88" spans="1:8" x14ac:dyDescent="0.25">
      <c r="A88" s="127"/>
      <c r="B88" s="138" t="s">
        <v>292</v>
      </c>
      <c r="H88" s="86"/>
    </row>
    <row r="89" spans="1:8" x14ac:dyDescent="0.25">
      <c r="A89" s="127">
        <v>45126</v>
      </c>
      <c r="B89" s="87" t="s">
        <v>110</v>
      </c>
      <c r="H89" s="86">
        <v>241517</v>
      </c>
    </row>
    <row r="90" spans="1:8" ht="24" x14ac:dyDescent="0.25">
      <c r="A90" s="127"/>
      <c r="B90" s="138" t="s">
        <v>294</v>
      </c>
      <c r="H90" s="86"/>
    </row>
    <row r="91" spans="1:8" x14ac:dyDescent="0.25">
      <c r="A91" s="127">
        <v>45135</v>
      </c>
      <c r="B91" s="87" t="s">
        <v>110</v>
      </c>
      <c r="H91" s="86">
        <v>196641</v>
      </c>
    </row>
    <row r="92" spans="1:8" ht="24" x14ac:dyDescent="0.25">
      <c r="A92" s="127"/>
      <c r="B92" s="138" t="s">
        <v>295</v>
      </c>
      <c r="H92" s="86"/>
    </row>
    <row r="93" spans="1:8" x14ac:dyDescent="0.25">
      <c r="A93" s="127">
        <v>45157</v>
      </c>
      <c r="B93" s="87" t="s">
        <v>110</v>
      </c>
      <c r="H93" s="86">
        <v>10588</v>
      </c>
    </row>
    <row r="94" spans="1:8" ht="24" x14ac:dyDescent="0.25">
      <c r="A94" s="127"/>
      <c r="B94" s="138" t="s">
        <v>296</v>
      </c>
      <c r="H94" s="86"/>
    </row>
    <row r="95" spans="1:8" x14ac:dyDescent="0.25">
      <c r="A95" s="127">
        <v>45166</v>
      </c>
      <c r="B95" s="87" t="s">
        <v>110</v>
      </c>
      <c r="H95" s="86">
        <v>18844</v>
      </c>
    </row>
    <row r="96" spans="1:8" x14ac:dyDescent="0.25">
      <c r="A96" s="139"/>
      <c r="B96" s="138" t="s">
        <v>299</v>
      </c>
      <c r="H96" s="140"/>
    </row>
    <row r="97" spans="1:8" x14ac:dyDescent="0.25">
      <c r="A97" s="127">
        <v>45169</v>
      </c>
      <c r="B97" s="87" t="s">
        <v>300</v>
      </c>
      <c r="H97" s="86">
        <v>8197</v>
      </c>
    </row>
    <row r="98" spans="1:8" ht="36" x14ac:dyDescent="0.25">
      <c r="A98" s="139"/>
      <c r="B98" s="138" t="s">
        <v>301</v>
      </c>
      <c r="H98" s="140"/>
    </row>
    <row r="99" spans="1:8" x14ac:dyDescent="0.25">
      <c r="A99" s="127">
        <v>45218</v>
      </c>
      <c r="B99" s="87" t="s">
        <v>110</v>
      </c>
      <c r="H99" s="86">
        <v>6071</v>
      </c>
    </row>
    <row r="100" spans="1:8" ht="24" x14ac:dyDescent="0.25">
      <c r="A100" s="139"/>
      <c r="B100" s="138" t="s">
        <v>303</v>
      </c>
      <c r="H100" s="140"/>
    </row>
    <row r="101" spans="1:8" x14ac:dyDescent="0.25">
      <c r="A101" s="127">
        <v>45228</v>
      </c>
      <c r="B101" s="87" t="s">
        <v>110</v>
      </c>
      <c r="H101" s="86">
        <v>14971</v>
      </c>
    </row>
    <row r="102" spans="1:8" ht="24" x14ac:dyDescent="0.25">
      <c r="A102" s="139"/>
      <c r="B102" s="138" t="s">
        <v>304</v>
      </c>
      <c r="H102" s="140"/>
    </row>
    <row r="103" spans="1:8" x14ac:dyDescent="0.25">
      <c r="A103" s="127">
        <v>45229</v>
      </c>
      <c r="B103" s="87" t="s">
        <v>110</v>
      </c>
      <c r="H103" s="86">
        <v>10000</v>
      </c>
    </row>
    <row r="104" spans="1:8" ht="24" x14ac:dyDescent="0.25">
      <c r="A104" s="139"/>
      <c r="B104" s="138" t="s">
        <v>305</v>
      </c>
      <c r="H104" s="140"/>
    </row>
    <row r="105" spans="1:8" x14ac:dyDescent="0.25">
      <c r="A105" s="127">
        <v>45230</v>
      </c>
      <c r="B105" s="87" t="s">
        <v>110</v>
      </c>
      <c r="H105" s="86">
        <v>10000</v>
      </c>
    </row>
    <row r="106" spans="1:8" ht="24" x14ac:dyDescent="0.25">
      <c r="A106" s="139"/>
      <c r="B106" s="138" t="s">
        <v>306</v>
      </c>
      <c r="H106" s="140"/>
    </row>
    <row r="107" spans="1:8" x14ac:dyDescent="0.25">
      <c r="A107" s="127">
        <v>45238</v>
      </c>
      <c r="B107" s="87" t="s">
        <v>110</v>
      </c>
      <c r="H107" s="86">
        <v>570</v>
      </c>
    </row>
    <row r="108" spans="1:8" x14ac:dyDescent="0.25">
      <c r="A108" s="139"/>
      <c r="B108" s="138" t="s">
        <v>307</v>
      </c>
      <c r="H108" s="140"/>
    </row>
    <row r="109" spans="1:8" x14ac:dyDescent="0.25">
      <c r="A109" s="127">
        <v>45238</v>
      </c>
      <c r="B109" s="87" t="s">
        <v>110</v>
      </c>
      <c r="H109" s="86">
        <v>4141.8</v>
      </c>
    </row>
    <row r="110" spans="1:8" x14ac:dyDescent="0.25">
      <c r="A110" s="139"/>
      <c r="B110" s="138" t="s">
        <v>308</v>
      </c>
      <c r="H110" s="140"/>
    </row>
    <row r="111" spans="1:8" x14ac:dyDescent="0.25">
      <c r="A111" s="127">
        <v>45252</v>
      </c>
      <c r="B111" s="87" t="s">
        <v>110</v>
      </c>
      <c r="H111" s="86">
        <v>100000</v>
      </c>
    </row>
    <row r="112" spans="1:8" ht="24" x14ac:dyDescent="0.25">
      <c r="A112" s="139"/>
      <c r="B112" s="138" t="s">
        <v>311</v>
      </c>
      <c r="H112" s="140"/>
    </row>
    <row r="113" spans="1:8" x14ac:dyDescent="0.25">
      <c r="A113" s="127">
        <v>45260</v>
      </c>
      <c r="B113" s="87" t="s">
        <v>300</v>
      </c>
      <c r="H113" s="86">
        <v>34940</v>
      </c>
    </row>
    <row r="114" spans="1:8" ht="36" x14ac:dyDescent="0.25">
      <c r="A114" s="139"/>
      <c r="B114" s="138" t="s">
        <v>313</v>
      </c>
      <c r="C114" s="140"/>
    </row>
    <row r="115" spans="1:8" x14ac:dyDescent="0.25">
      <c r="A115" s="127">
        <v>45266</v>
      </c>
      <c r="B115" s="87" t="s">
        <v>317</v>
      </c>
      <c r="H115" s="86">
        <v>98392</v>
      </c>
    </row>
    <row r="116" spans="1:8" x14ac:dyDescent="0.25">
      <c r="A116" s="127">
        <v>45302</v>
      </c>
      <c r="B116" s="87" t="s">
        <v>110</v>
      </c>
      <c r="H116" s="86">
        <v>50000</v>
      </c>
    </row>
    <row r="117" spans="1:8" ht="24" x14ac:dyDescent="0.25">
      <c r="A117" s="139"/>
      <c r="B117" s="138" t="s">
        <v>323</v>
      </c>
      <c r="H117" s="140"/>
    </row>
    <row r="118" spans="1:8" x14ac:dyDescent="0.25">
      <c r="A118" s="127">
        <v>45302</v>
      </c>
      <c r="B118" s="87" t="s">
        <v>110</v>
      </c>
      <c r="H118" s="86">
        <v>8378</v>
      </c>
    </row>
    <row r="119" spans="1:8" ht="24" x14ac:dyDescent="0.25">
      <c r="A119" s="139"/>
      <c r="B119" s="138" t="s">
        <v>324</v>
      </c>
      <c r="H119" s="140"/>
    </row>
    <row r="120" spans="1:8" x14ac:dyDescent="0.25">
      <c r="A120" s="127">
        <v>45302</v>
      </c>
      <c r="B120" s="87" t="s">
        <v>317</v>
      </c>
      <c r="H120" s="86">
        <v>12139</v>
      </c>
    </row>
    <row r="121" spans="1:8" x14ac:dyDescent="0.25">
      <c r="A121" s="127">
        <v>45323</v>
      </c>
      <c r="B121" s="87" t="s">
        <v>110</v>
      </c>
      <c r="H121" s="86">
        <v>488503</v>
      </c>
    </row>
    <row r="122" spans="1:8" ht="24" x14ac:dyDescent="0.25">
      <c r="A122" s="139"/>
      <c r="B122" s="138" t="s">
        <v>325</v>
      </c>
      <c r="H122" s="140"/>
    </row>
    <row r="123" spans="1:8" x14ac:dyDescent="0.25">
      <c r="A123" s="127">
        <v>45324</v>
      </c>
      <c r="B123" s="87" t="s">
        <v>110</v>
      </c>
      <c r="H123" s="86">
        <v>19400</v>
      </c>
    </row>
    <row r="124" spans="1:8" ht="24" x14ac:dyDescent="0.25">
      <c r="A124" s="139"/>
      <c r="B124" s="138" t="s">
        <v>326</v>
      </c>
      <c r="H124" s="140"/>
    </row>
    <row r="125" spans="1:8" x14ac:dyDescent="0.25">
      <c r="A125" s="127">
        <v>45334</v>
      </c>
      <c r="B125" s="87" t="s">
        <v>110</v>
      </c>
      <c r="H125" s="86">
        <v>500000</v>
      </c>
    </row>
    <row r="126" spans="1:8" ht="24" x14ac:dyDescent="0.25">
      <c r="A126" s="139"/>
      <c r="B126" s="138" t="s">
        <v>327</v>
      </c>
      <c r="H126" s="140"/>
    </row>
    <row r="127" spans="1:8" x14ac:dyDescent="0.25">
      <c r="A127" s="127">
        <v>45349</v>
      </c>
      <c r="B127" s="87" t="s">
        <v>110</v>
      </c>
      <c r="H127" s="86">
        <v>3168</v>
      </c>
    </row>
    <row r="128" spans="1:8" ht="24" x14ac:dyDescent="0.25">
      <c r="A128" s="139"/>
      <c r="B128" s="138" t="s">
        <v>328</v>
      </c>
      <c r="H128" s="140"/>
    </row>
    <row r="129" spans="1:8" x14ac:dyDescent="0.25">
      <c r="A129" s="127">
        <v>45382</v>
      </c>
      <c r="B129" s="87" t="s">
        <v>332</v>
      </c>
      <c r="H129" s="86">
        <f>480000-300000</f>
        <v>180000</v>
      </c>
    </row>
    <row r="130" spans="1:8" x14ac:dyDescent="0.25">
      <c r="A130" s="127">
        <v>45382</v>
      </c>
      <c r="B130" s="87" t="s">
        <v>333</v>
      </c>
      <c r="H130" s="86">
        <v>1416430</v>
      </c>
    </row>
    <row r="131" spans="1:8" x14ac:dyDescent="0.25">
      <c r="A131" s="127">
        <v>45291</v>
      </c>
      <c r="B131" s="87" t="s">
        <v>110</v>
      </c>
      <c r="H131" s="86">
        <v>30000</v>
      </c>
    </row>
    <row r="132" spans="1:8" ht="24" x14ac:dyDescent="0.25">
      <c r="A132" s="139"/>
      <c r="B132" s="138" t="s">
        <v>320</v>
      </c>
      <c r="C132" s="140"/>
    </row>
    <row r="133" spans="1:8" x14ac:dyDescent="0.25">
      <c r="A133" s="127">
        <v>44881</v>
      </c>
      <c r="B133" s="87" t="s">
        <v>110</v>
      </c>
      <c r="H133" s="86">
        <v>42582</v>
      </c>
    </row>
    <row r="134" spans="1:8" x14ac:dyDescent="0.25">
      <c r="A134" s="127"/>
      <c r="B134" s="138" t="s">
        <v>266</v>
      </c>
      <c r="C134" s="86"/>
    </row>
    <row r="137" spans="1:8" x14ac:dyDescent="0.25">
      <c r="H137" s="1">
        <f>ROUND(SUM(H10:H136),0)</f>
        <v>4539298</v>
      </c>
    </row>
  </sheetData>
  <mergeCells count="9">
    <mergeCell ref="A7:B7"/>
    <mergeCell ref="A8:B8"/>
    <mergeCell ref="B10:D10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Q11"/>
  <sheetViews>
    <sheetView workbookViewId="0">
      <selection activeCell="J2" sqref="J2:L5"/>
    </sheetView>
  </sheetViews>
  <sheetFormatPr defaultRowHeight="15" x14ac:dyDescent="0.25"/>
  <cols>
    <col min="1" max="1" width="6.85546875" bestFit="1" customWidth="1"/>
    <col min="2" max="2" width="22.42578125" bestFit="1" customWidth="1"/>
    <col min="3" max="3" width="21.42578125" style="1" bestFit="1" customWidth="1"/>
    <col min="8" max="8" width="11.85546875" bestFit="1" customWidth="1"/>
    <col min="10" max="10" width="9.28515625" bestFit="1" customWidth="1"/>
    <col min="11" max="11" width="31.5703125" bestFit="1" customWidth="1"/>
    <col min="12" max="12" width="12.85546875" bestFit="1" customWidth="1"/>
  </cols>
  <sheetData>
    <row r="1" spans="1:17" x14ac:dyDescent="0.25">
      <c r="A1" t="s">
        <v>340</v>
      </c>
      <c r="B1" t="s">
        <v>340</v>
      </c>
      <c r="C1" s="1" t="s">
        <v>37</v>
      </c>
    </row>
    <row r="2" spans="1:17" x14ac:dyDescent="0.25">
      <c r="B2" s="127">
        <v>45382</v>
      </c>
      <c r="C2" s="86">
        <v>608957</v>
      </c>
      <c r="K2" s="125" t="s">
        <v>220</v>
      </c>
      <c r="L2" s="126">
        <v>5988220</v>
      </c>
    </row>
    <row r="3" spans="1:17" x14ac:dyDescent="0.25">
      <c r="B3" t="s">
        <v>339</v>
      </c>
      <c r="C3" s="126">
        <v>908334</v>
      </c>
      <c r="J3" s="127">
        <v>45001</v>
      </c>
      <c r="K3" s="87" t="s">
        <v>286</v>
      </c>
      <c r="L3" s="86">
        <v>2106329</v>
      </c>
      <c r="P3" s="1"/>
    </row>
    <row r="4" spans="1:17" ht="24" x14ac:dyDescent="0.25">
      <c r="C4" s="1">
        <f>SUM(C2:C3)</f>
        <v>1517291</v>
      </c>
      <c r="J4" s="127"/>
      <c r="K4" s="138" t="s">
        <v>287</v>
      </c>
      <c r="P4" s="1"/>
      <c r="Q4" s="86"/>
    </row>
    <row r="11" spans="1:17" x14ac:dyDescent="0.25">
      <c r="G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Final Summary</vt:lpstr>
      <vt:lpstr>Summary Sheet</vt:lpstr>
      <vt:lpstr>Land, Stamp Duty cost</vt:lpstr>
      <vt:lpstr>RENT  HARD SHIP COMPENSATION</vt:lpstr>
      <vt:lpstr>APPROVAL COST</vt:lpstr>
      <vt:lpstr>CONSTRUCTION COST</vt:lpstr>
      <vt:lpstr>PROFESSINAL CHARGES</vt:lpstr>
      <vt:lpstr>Admin</vt:lpstr>
      <vt:lpstr>Interest</vt:lpstr>
      <vt:lpstr>Construction Area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cp:lastPrinted>2024-03-29T11:39:42Z</cp:lastPrinted>
  <dcterms:created xsi:type="dcterms:W3CDTF">2023-03-09T11:26:09Z</dcterms:created>
  <dcterms:modified xsi:type="dcterms:W3CDTF">2024-11-06T09:57:20Z</dcterms:modified>
</cp:coreProperties>
</file>