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Aditya Advait And Gitanjali Pandey - Union\"/>
    </mc:Choice>
  </mc:AlternateContent>
  <xr:revisionPtr revIDLastSave="0" documentId="13_ncr:1_{AC2F8142-DC50-4C08-8537-540AD9AA361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4" sheetId="26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3" sheetId="25" r:id="rId14"/>
    <sheet name="Sheet12" sheetId="24" r:id="rId15"/>
    <sheet name="Sheet16" sheetId="28" r:id="rId16"/>
    <sheet name="Sheet15" sheetId="27" r:id="rId17"/>
  </sheets>
  <calcPr calcId="191029"/>
</workbook>
</file>

<file path=xl/calcChain.xml><?xml version="1.0" encoding="utf-8"?>
<calcChain xmlns="http://schemas.openxmlformats.org/spreadsheetml/2006/main">
  <c r="U15" i="20" l="1"/>
  <c r="W20" i="24"/>
  <c r="Y47" i="4" l="1"/>
  <c r="Y46" i="4"/>
  <c r="W46" i="4"/>
  <c r="P27" i="4" l="1"/>
  <c r="Y45" i="4"/>
  <c r="T17" i="24"/>
  <c r="S17" i="24"/>
  <c r="U17" i="23"/>
  <c r="T17" i="23"/>
  <c r="W31" i="4" l="1"/>
  <c r="W36" i="4" l="1"/>
  <c r="W37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B27" i="4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W42" i="4" s="1"/>
  <c r="W45" i="4" s="1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<sst xmlns="http://schemas.openxmlformats.org/spreadsheetml/2006/main" count="49" uniqueCount="42">
  <si>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</si>
  <si>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</si>
  <si>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</si>
  <si>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</si>
  <si>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</si>
  <si>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</si>
  <si>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</si>
  <si>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</si>
  <si>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</si>
  <si>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</si>
  <si>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</si>
  <si>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</si>
  <si>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</si>
  <si>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</si>
  <si>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</si>
  <si>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</si>
  <si>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</si>
  <si>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</si>
  <si>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</si>
  <si>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</si>
  <si>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</si>
  <si>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</si>
  <si>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</si>
  <si>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</si>
  <si>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</si>
  <si>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</si>
  <si>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</si>
  <si>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</si>
  <si>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</si>
  <si>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</si>
  <si>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</si>
  <si>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</si>
  <si>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</si>
  <si>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</si>
  <si>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</si>
  <si>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</si>
  <si>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</si>
  <si>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</si>
  <si>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</si>
  <si>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Union Bank Of India ( RLP Vashi )  - Aditya Advait And Gitanjali Pandey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</si>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</sst>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4504F-CC86-45E8-8988-789F68D5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8468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47E5D-C204-4E5C-A562-F5F9F5079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5543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220297</xdr:colOff>
      <xdr:row>39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CE508B-EEAB-4401-831B-9D79BC93A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54697" cy="71733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36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7DCD8-F224-4F1D-AEB4-3DF72CDCC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68303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C9EBC-5744-4A5E-BA2C-95BA8B8FA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0592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35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AACE60-6B5E-44C7-95CC-A00351B9C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65922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0C6AA3-FD54-4DE7-8200-941590FA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02116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1AA6E-9F3F-4A75-9A98-1C122CF7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306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38</xdr:row>
      <xdr:rowOff>67631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1F5AFE-73B6-487F-9B3F-AA793963F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6849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44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567DC-E15F-4C91-BEB8-6483E5F0A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738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258232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8FAB6-7514-4FBE-A015-64294FF5F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73432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305864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0BF5C7-DB12-414F-AD5E-F1D2FF73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21064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239179</xdr:colOff>
      <xdr:row>54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A912F-185D-47BE-BD47-11E9C55C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4379" cy="897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37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3F877-B4D7-4A74-917B-AD4E8BFEE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135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B9666F-4F9F-4C94-84F6-744F0667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382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35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254C34-3FBC-499B-B989-A629820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630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X37" sqref="X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849</v>
      </c>
      <c r="C3" s="44">
        <f>B3*1.2</f>
        <v>1018.8</v>
      </c>
      <c r="D3" s="44">
        <f t="shared" ref="D3:D14" si="2">C3*1.2</f>
        <v>1222.56</v>
      </c>
      <c r="E3" s="45">
        <f t="shared" ref="E3:E14" si="3">R3</f>
        <v>16080000</v>
      </c>
      <c r="F3" s="44">
        <f t="shared" ref="F3:F14" si="4">ROUND((E3/B3),0)</f>
        <v>18940</v>
      </c>
      <c r="G3" s="44">
        <f t="shared" ref="G3:G14" si="5">ROUND((E3/C3),0)</f>
        <v>15783</v>
      </c>
      <c r="H3" s="44">
        <f t="shared" ref="H3:H14" si="6">ROUND((E3/D3),0)</f>
        <v>13153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849</v>
      </c>
      <c r="R3" s="47">
        <v>16080000</v>
      </c>
    </row>
    <row r="4" spans="1:20" x14ac:dyDescent="0.25">
      <c r="A4" s="4">
        <f t="shared" ref="A4:A9" si="9">N4</f>
        <v>0</v>
      </c>
      <c r="B4" s="4">
        <f t="shared" ref="B4:B9" si="10">Q4</f>
        <v>621</v>
      </c>
      <c r="C4" s="4">
        <f t="shared" ref="C4:C9" si="11">B4*1.2</f>
        <v>745.19999999999993</v>
      </c>
      <c r="D4" s="4">
        <f t="shared" ref="D4:D9" si="12">C4*1.2</f>
        <v>894.2399999999999</v>
      </c>
      <c r="E4" s="5">
        <f t="shared" ref="E4:E9" si="13">R4</f>
        <v>12500000</v>
      </c>
      <c r="F4" s="9">
        <f t="shared" ref="F4:F9" si="14">ROUND((E4/B4),0)</f>
        <v>20129</v>
      </c>
      <c r="G4" s="9">
        <f t="shared" ref="G4:G9" si="15">ROUND((E4/C4),0)</f>
        <v>16774</v>
      </c>
      <c r="H4" s="9">
        <f t="shared" ref="H4:H9" si="16">ROUND((E4/D4),0)</f>
        <v>13978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621</v>
      </c>
      <c r="R4" s="2">
        <v>12500000</v>
      </c>
    </row>
    <row r="5" spans="1:20" x14ac:dyDescent="0.25">
      <c r="A5" s="4">
        <f t="shared" si="9"/>
        <v>0</v>
      </c>
      <c r="B5" s="4">
        <f t="shared" si="10"/>
        <v>828</v>
      </c>
      <c r="C5" s="4">
        <f t="shared" si="11"/>
        <v>993.59999999999991</v>
      </c>
      <c r="D5" s="4">
        <f t="shared" si="12"/>
        <v>1192.32</v>
      </c>
      <c r="E5" s="5">
        <f t="shared" si="13"/>
        <v>20000000</v>
      </c>
      <c r="F5" s="9">
        <f t="shared" si="14"/>
        <v>24155</v>
      </c>
      <c r="G5" s="9">
        <f t="shared" si="15"/>
        <v>20129</v>
      </c>
      <c r="H5" s="9">
        <f t="shared" si="16"/>
        <v>16774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828</v>
      </c>
      <c r="R5" s="2">
        <v>20000000</v>
      </c>
    </row>
    <row r="6" spans="1:20" x14ac:dyDescent="0.25">
      <c r="A6" s="4">
        <f t="shared" si="9"/>
        <v>0</v>
      </c>
      <c r="B6" s="4">
        <f t="shared" si="10"/>
        <v>644</v>
      </c>
      <c r="C6" s="4">
        <f t="shared" si="11"/>
        <v>772.8</v>
      </c>
      <c r="D6" s="4">
        <f t="shared" si="12"/>
        <v>927.3599999999999</v>
      </c>
      <c r="E6" s="5">
        <f t="shared" si="13"/>
        <v>9166000</v>
      </c>
      <c r="F6" s="9">
        <f t="shared" si="14"/>
        <v>14233</v>
      </c>
      <c r="G6" s="9">
        <f t="shared" si="15"/>
        <v>11861</v>
      </c>
      <c r="H6" s="9">
        <f t="shared" si="16"/>
        <v>9884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644</v>
      </c>
      <c r="R6" s="2">
        <v>9166000</v>
      </c>
    </row>
    <row r="7" spans="1:20" s="46" customFormat="1" x14ac:dyDescent="0.25">
      <c r="A7" s="44">
        <f t="shared" si="9"/>
        <v>0</v>
      </c>
      <c r="B7" s="44">
        <f t="shared" si="10"/>
        <v>644</v>
      </c>
      <c r="C7" s="44">
        <f t="shared" si="11"/>
        <v>772.8</v>
      </c>
      <c r="D7" s="44">
        <f t="shared" si="12"/>
        <v>927.3599999999999</v>
      </c>
      <c r="E7" s="45">
        <f t="shared" si="13"/>
        <v>10658000</v>
      </c>
      <c r="F7" s="44">
        <f t="shared" si="14"/>
        <v>16550</v>
      </c>
      <c r="G7" s="44">
        <f t="shared" si="15"/>
        <v>13791</v>
      </c>
      <c r="H7" s="44">
        <f t="shared" si="16"/>
        <v>11493</v>
      </c>
      <c r="I7" s="44" t="e">
        <f>#REF!</f>
        <v>#REF!</v>
      </c>
      <c r="J7" s="44">
        <f t="shared" si="17"/>
        <v>0</v>
      </c>
      <c r="O7" s="46">
        <v>0</v>
      </c>
      <c r="P7" s="46">
        <f t="shared" si="18"/>
        <v>0</v>
      </c>
      <c r="Q7" s="46">
        <v>644</v>
      </c>
      <c r="R7" s="47">
        <v>10658000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870.83333333333337</v>
      </c>
      <c r="C16" s="4">
        <f>B16*1.2</f>
        <v>1045</v>
      </c>
      <c r="D16" s="4">
        <f t="shared" ref="D16:D28" si="34">C16*1.2</f>
        <v>1254</v>
      </c>
      <c r="E16" s="5">
        <f t="shared" ref="E16:E28" si="35">R16</f>
        <v>10400000</v>
      </c>
      <c r="F16" s="9">
        <f t="shared" ref="F16:F28" si="36">ROUND((E16/B16),0)</f>
        <v>11943</v>
      </c>
      <c r="G16" s="9">
        <f t="shared" ref="G16:G28" si="37">ROUND((E16/C16),0)</f>
        <v>9952</v>
      </c>
      <c r="H16" s="9">
        <f t="shared" ref="H16:H28" si="38">ROUND((E16/D16),0)</f>
        <v>8293</v>
      </c>
      <c r="I16" s="4" t="e">
        <f>#REF!</f>
        <v>#REF!</v>
      </c>
      <c r="J16" s="4">
        <f t="shared" ref="J16:J28" si="39">S16</f>
        <v>0</v>
      </c>
      <c r="O16">
        <v>0</v>
      </c>
      <c r="P16">
        <v>1045</v>
      </c>
      <c r="Q16">
        <f t="shared" ref="P16:Q28" si="40">P16/1.2</f>
        <v>870.83333333333337</v>
      </c>
      <c r="R16" s="2">
        <v>10400000</v>
      </c>
    </row>
    <row r="17" spans="1:24" x14ac:dyDescent="0.25">
      <c r="A17" s="4">
        <f t="shared" si="32"/>
        <v>0</v>
      </c>
      <c r="B17" s="4">
        <f t="shared" si="33"/>
        <v>1065</v>
      </c>
      <c r="C17" s="4">
        <f t="shared" ref="C17:C28" si="41">B17*1.2</f>
        <v>1278</v>
      </c>
      <c r="D17" s="4">
        <f t="shared" si="34"/>
        <v>1533.6</v>
      </c>
      <c r="E17" s="5">
        <f t="shared" si="35"/>
        <v>17500000</v>
      </c>
      <c r="F17" s="9">
        <f t="shared" si="36"/>
        <v>16432</v>
      </c>
      <c r="G17" s="9">
        <f t="shared" si="37"/>
        <v>13693</v>
      </c>
      <c r="H17" s="9">
        <f t="shared" si="38"/>
        <v>11411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1065</v>
      </c>
      <c r="R17" s="2">
        <v>17500000</v>
      </c>
    </row>
    <row r="18" spans="1:24" x14ac:dyDescent="0.25">
      <c r="A18" s="4">
        <f t="shared" si="32"/>
        <v>0</v>
      </c>
      <c r="B18" s="4">
        <f t="shared" si="33"/>
        <v>2300</v>
      </c>
      <c r="C18" s="4">
        <f t="shared" si="41"/>
        <v>2760</v>
      </c>
      <c r="D18" s="4">
        <f t="shared" si="34"/>
        <v>3312</v>
      </c>
      <c r="E18" s="5">
        <f t="shared" si="35"/>
        <v>28600000</v>
      </c>
      <c r="F18" s="9">
        <f t="shared" si="36"/>
        <v>12435</v>
      </c>
      <c r="G18" s="9">
        <f t="shared" si="37"/>
        <v>10362</v>
      </c>
      <c r="H18" s="9">
        <f t="shared" si="38"/>
        <v>8635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2300</v>
      </c>
      <c r="R18" s="2">
        <v>28600000</v>
      </c>
    </row>
    <row r="19" spans="1:24" x14ac:dyDescent="0.25">
      <c r="A19" s="4">
        <f t="shared" si="32"/>
        <v>0</v>
      </c>
      <c r="B19" s="4">
        <f t="shared" si="33"/>
        <v>674</v>
      </c>
      <c r="C19" s="4">
        <f t="shared" si="41"/>
        <v>808.8</v>
      </c>
      <c r="D19" s="4">
        <f t="shared" si="34"/>
        <v>970.56</v>
      </c>
      <c r="E19" s="5">
        <f t="shared" si="35"/>
        <v>11000000</v>
      </c>
      <c r="F19" s="9">
        <f t="shared" si="36"/>
        <v>16320</v>
      </c>
      <c r="G19" s="9">
        <f t="shared" si="37"/>
        <v>13600</v>
      </c>
      <c r="H19" s="9">
        <f t="shared" si="38"/>
        <v>11334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674</v>
      </c>
      <c r="R19" s="2">
        <v>11000000</v>
      </c>
    </row>
    <row r="20" spans="1:24" x14ac:dyDescent="0.25">
      <c r="A20" s="4">
        <f t="shared" si="32"/>
        <v>0</v>
      </c>
      <c r="B20" s="4">
        <f t="shared" si="33"/>
        <v>700</v>
      </c>
      <c r="C20" s="4">
        <f t="shared" si="41"/>
        <v>840</v>
      </c>
      <c r="D20" s="4">
        <f t="shared" si="34"/>
        <v>1008</v>
      </c>
      <c r="E20" s="5">
        <f t="shared" si="35"/>
        <v>11500000</v>
      </c>
      <c r="F20" s="9">
        <f t="shared" si="36"/>
        <v>16429</v>
      </c>
      <c r="G20" s="9">
        <f t="shared" si="37"/>
        <v>13690</v>
      </c>
      <c r="H20" s="9">
        <f t="shared" si="38"/>
        <v>11409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700</v>
      </c>
      <c r="R20" s="2">
        <v>11500000</v>
      </c>
    </row>
    <row r="21" spans="1:24" x14ac:dyDescent="0.25">
      <c r="A21" s="4">
        <f t="shared" si="32"/>
        <v>0</v>
      </c>
      <c r="B21" s="4">
        <f t="shared" si="33"/>
        <v>2200</v>
      </c>
      <c r="C21" s="4">
        <f t="shared" si="41"/>
        <v>2640</v>
      </c>
      <c r="D21" s="4">
        <f t="shared" si="34"/>
        <v>3168</v>
      </c>
      <c r="E21" s="5">
        <f t="shared" si="35"/>
        <v>28000000</v>
      </c>
      <c r="F21" s="9">
        <f t="shared" si="36"/>
        <v>12727</v>
      </c>
      <c r="G21" s="9">
        <f t="shared" si="37"/>
        <v>10606</v>
      </c>
      <c r="H21" s="9">
        <f t="shared" si="38"/>
        <v>8838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2200</v>
      </c>
      <c r="R21" s="2">
        <v>28000000</v>
      </c>
    </row>
    <row r="22" spans="1:24" x14ac:dyDescent="0.25">
      <c r="A22" s="4">
        <f t="shared" ref="A22:A24" si="42">N22</f>
        <v>0</v>
      </c>
      <c r="B22" s="4">
        <f t="shared" ref="B22:B24" si="43">Q22</f>
        <v>1073</v>
      </c>
      <c r="C22" s="4">
        <f t="shared" ref="C22:C24" si="44">B22*1.2</f>
        <v>1287.5999999999999</v>
      </c>
      <c r="D22" s="4">
        <f t="shared" ref="D22:D24" si="45">C22*1.2</f>
        <v>1545.12</v>
      </c>
      <c r="E22" s="5">
        <f t="shared" ref="E22:E24" si="46">R22</f>
        <v>18000000</v>
      </c>
      <c r="F22" s="9">
        <f t="shared" ref="F22:F24" si="47">ROUND((E22/B22),0)</f>
        <v>16775</v>
      </c>
      <c r="G22" s="9">
        <f t="shared" ref="G22:G24" si="48">ROUND((E22/C22),0)</f>
        <v>13979</v>
      </c>
      <c r="H22" s="9">
        <f t="shared" ref="H22:H24" si="49">ROUND((E22/D22),0)</f>
        <v>11650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1073</v>
      </c>
      <c r="R22" s="2">
        <v>18000000</v>
      </c>
    </row>
    <row r="23" spans="1:24" x14ac:dyDescent="0.25">
      <c r="A23" s="4">
        <f t="shared" si="42"/>
        <v>0</v>
      </c>
      <c r="B23" s="4">
        <f t="shared" si="43"/>
        <v>1100</v>
      </c>
      <c r="C23" s="4">
        <f t="shared" si="44"/>
        <v>1320</v>
      </c>
      <c r="D23" s="4">
        <f t="shared" si="45"/>
        <v>1584</v>
      </c>
      <c r="E23" s="5">
        <f t="shared" si="46"/>
        <v>17500000</v>
      </c>
      <c r="F23" s="9">
        <f t="shared" si="47"/>
        <v>15909</v>
      </c>
      <c r="G23" s="9">
        <f t="shared" si="48"/>
        <v>13258</v>
      </c>
      <c r="H23" s="9">
        <f t="shared" si="49"/>
        <v>11048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1100</v>
      </c>
      <c r="R23" s="2">
        <v>17500000</v>
      </c>
    </row>
    <row r="24" spans="1:24" x14ac:dyDescent="0.25">
      <c r="A24" s="4">
        <f t="shared" si="42"/>
        <v>0</v>
      </c>
      <c r="B24" s="4">
        <f t="shared" si="43"/>
        <v>717</v>
      </c>
      <c r="C24" s="4">
        <f t="shared" si="44"/>
        <v>860.4</v>
      </c>
      <c r="D24" s="4">
        <f t="shared" si="45"/>
        <v>1032.48</v>
      </c>
      <c r="E24" s="5">
        <f t="shared" si="46"/>
        <v>12700000</v>
      </c>
      <c r="F24" s="9">
        <f t="shared" si="47"/>
        <v>17713</v>
      </c>
      <c r="G24" s="9">
        <f t="shared" si="48"/>
        <v>14761</v>
      </c>
      <c r="H24" s="9">
        <f t="shared" si="49"/>
        <v>12300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717</v>
      </c>
      <c r="R24" s="2">
        <v>12700000</v>
      </c>
    </row>
    <row r="25" spans="1:24" x14ac:dyDescent="0.25">
      <c r="A25" s="4">
        <f t="shared" si="32"/>
        <v>0</v>
      </c>
      <c r="B25" s="4">
        <f t="shared" si="33"/>
        <v>711</v>
      </c>
      <c r="C25" s="4">
        <f t="shared" si="41"/>
        <v>853.19999999999993</v>
      </c>
      <c r="D25" s="4">
        <f t="shared" si="34"/>
        <v>1023.8399999999999</v>
      </c>
      <c r="E25" s="5">
        <f t="shared" si="35"/>
        <v>12600000</v>
      </c>
      <c r="F25" s="9">
        <f t="shared" si="36"/>
        <v>17722</v>
      </c>
      <c r="G25" s="9">
        <f t="shared" si="37"/>
        <v>14768</v>
      </c>
      <c r="H25" s="9">
        <f t="shared" si="38"/>
        <v>12307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711</v>
      </c>
      <c r="R25" s="2">
        <v>12600000</v>
      </c>
    </row>
    <row r="26" spans="1:24" s="46" customFormat="1" x14ac:dyDescent="0.25">
      <c r="A26" s="44">
        <f t="shared" si="32"/>
        <v>0</v>
      </c>
      <c r="B26" s="44">
        <f t="shared" si="33"/>
        <v>593</v>
      </c>
      <c r="C26" s="44">
        <f t="shared" si="41"/>
        <v>711.6</v>
      </c>
      <c r="D26" s="44">
        <f t="shared" si="34"/>
        <v>853.92</v>
      </c>
      <c r="E26" s="45">
        <f t="shared" si="35"/>
        <v>11600000</v>
      </c>
      <c r="F26" s="44">
        <f t="shared" si="36"/>
        <v>19562</v>
      </c>
      <c r="G26" s="44">
        <f t="shared" si="37"/>
        <v>16301</v>
      </c>
      <c r="H26" s="44">
        <f t="shared" si="38"/>
        <v>13584</v>
      </c>
      <c r="I26" s="44" t="e">
        <f>#REF!</f>
        <v>#REF!</v>
      </c>
      <c r="J26" s="44">
        <f t="shared" si="39"/>
        <v>0</v>
      </c>
      <c r="O26" s="46">
        <v>0</v>
      </c>
      <c r="P26" s="46">
        <f t="shared" si="40"/>
        <v>0</v>
      </c>
      <c r="Q26" s="46">
        <v>593</v>
      </c>
      <c r="R26" s="47">
        <v>11600000</v>
      </c>
    </row>
    <row r="27" spans="1:24" s="46" customFormat="1" x14ac:dyDescent="0.25">
      <c r="A27" s="44">
        <f t="shared" si="32"/>
        <v>0</v>
      </c>
      <c r="B27" s="44">
        <f t="shared" si="33"/>
        <v>849</v>
      </c>
      <c r="C27" s="44">
        <f t="shared" si="41"/>
        <v>1018.8</v>
      </c>
      <c r="D27" s="44">
        <f t="shared" si="34"/>
        <v>1222.56</v>
      </c>
      <c r="E27" s="45">
        <f t="shared" si="35"/>
        <v>19500000</v>
      </c>
      <c r="F27" s="44">
        <f t="shared" si="36"/>
        <v>22968</v>
      </c>
      <c r="G27" s="44">
        <f t="shared" si="37"/>
        <v>19140</v>
      </c>
      <c r="H27" s="44">
        <f t="shared" si="38"/>
        <v>15950</v>
      </c>
      <c r="I27" s="44" t="e">
        <f>#REF!</f>
        <v>#REF!</v>
      </c>
      <c r="J27" s="44">
        <f t="shared" si="39"/>
        <v>0</v>
      </c>
      <c r="O27" s="46">
        <v>0</v>
      </c>
      <c r="P27" s="46">
        <f t="shared" si="40"/>
        <v>0</v>
      </c>
      <c r="Q27" s="46">
        <v>849</v>
      </c>
      <c r="R27" s="47">
        <v>19500000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573</v>
      </c>
      <c r="S31" s="10"/>
      <c r="T31" s="10"/>
      <c r="U31" s="17" t="s">
        <v>15</v>
      </c>
      <c r="V31" s="18"/>
      <c r="W31" s="19">
        <f>W29-W30</f>
        <v>16500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48</v>
      </c>
      <c r="X34" s="31">
        <v>2012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5">
        <f>90*W33/W35</f>
        <v>18</v>
      </c>
      <c r="X36" s="24"/>
    </row>
    <row r="37" spans="15:25" ht="15.75" x14ac:dyDescent="0.25">
      <c r="U37" s="17"/>
      <c r="V37" s="26"/>
      <c r="W37" s="27">
        <f>W36%</f>
        <v>0.18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450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16500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18550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573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10629150</v>
      </c>
      <c r="X45" s="33">
        <v>700000</v>
      </c>
      <c r="Y45" s="15">
        <f>W45+X45</f>
        <v>11329150</v>
      </c>
    </row>
    <row r="46" spans="15:25" ht="15.75" x14ac:dyDescent="0.25">
      <c r="S46" s="11"/>
      <c r="T46" s="10"/>
      <c r="U46" s="17" t="s">
        <v>24</v>
      </c>
      <c r="V46" s="23"/>
      <c r="W46" s="34">
        <f>W45*0.9</f>
        <v>9566235</v>
      </c>
      <c r="X46" s="35"/>
      <c r="Y46" s="15">
        <f>Y45*0.9</f>
        <v>10196235</v>
      </c>
    </row>
    <row r="47" spans="15:25" ht="15.75" x14ac:dyDescent="0.25">
      <c r="S47" s="10"/>
      <c r="T47" s="10"/>
      <c r="U47" s="17" t="s">
        <v>25</v>
      </c>
      <c r="V47" s="23"/>
      <c r="W47" s="34">
        <f>W45*0.8</f>
        <v>8503320</v>
      </c>
      <c r="X47" s="34"/>
      <c r="Y47" s="15">
        <f>Y45*0.8</f>
        <v>9063320</v>
      </c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1432500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22144.0625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U12:U15"/>
  <sheetViews>
    <sheetView zoomScaleNormal="100" workbookViewId="0">
      <selection activeCell="U12" sqref="U12:U15"/>
    </sheetView>
  </sheetViews>
  <sheetFormatPr defaultRowHeight="15" x14ac:dyDescent="0.25"/>
  <cols>
    <col min="21" max="21" width="16.7109375" customWidth="1"/>
  </cols>
  <sheetData>
    <row r="12" spans="21:21" x14ac:dyDescent="0.25">
      <c r="U12">
        <v>15000000</v>
      </c>
    </row>
    <row r="13" spans="21:21" x14ac:dyDescent="0.25">
      <c r="U13">
        <v>1050000</v>
      </c>
    </row>
    <row r="14" spans="21:21" x14ac:dyDescent="0.25">
      <c r="U14">
        <v>30000</v>
      </c>
    </row>
    <row r="15" spans="21:21" x14ac:dyDescent="0.25">
      <c r="U15">
        <f>SUM(U12:U14)</f>
        <v>16080000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15:U17"/>
  <sheetViews>
    <sheetView workbookViewId="0">
      <selection activeCell="U17" sqref="U17"/>
    </sheetView>
  </sheetViews>
  <sheetFormatPr defaultRowHeight="15" x14ac:dyDescent="0.25"/>
  <sheetData>
    <row r="15" spans="20:20" x14ac:dyDescent="0.25">
      <c r="T15">
        <v>56.1</v>
      </c>
    </row>
    <row r="16" spans="20:20" x14ac:dyDescent="0.25">
      <c r="T16">
        <v>3.71</v>
      </c>
    </row>
    <row r="17" spans="20:21" x14ac:dyDescent="0.25">
      <c r="T17">
        <f>SUM(T15:T16)</f>
        <v>59.81</v>
      </c>
      <c r="U17">
        <f>T17*10.764</f>
        <v>643.79484000000002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99EA8-DAE4-4B7D-A021-E31CCB0D86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S15:W20"/>
  <sheetViews>
    <sheetView workbookViewId="0">
      <selection activeCell="X22" sqref="X22"/>
    </sheetView>
  </sheetViews>
  <sheetFormatPr defaultRowHeight="15" x14ac:dyDescent="0.25"/>
  <cols>
    <col min="23" max="23" width="20.28515625" customWidth="1"/>
  </cols>
  <sheetData>
    <row r="15" spans="19:19" x14ac:dyDescent="0.25">
      <c r="S15">
        <v>56.1</v>
      </c>
    </row>
    <row r="16" spans="19:19" x14ac:dyDescent="0.25">
      <c r="S16">
        <v>3.71</v>
      </c>
    </row>
    <row r="17" spans="19:23" x14ac:dyDescent="0.25">
      <c r="S17">
        <f>SUM(S15:S16)</f>
        <v>59.81</v>
      </c>
      <c r="T17">
        <f>S17*10.764</f>
        <v>643.79484000000002</v>
      </c>
      <c r="W17">
        <v>9932700</v>
      </c>
    </row>
    <row r="18" spans="19:23" x14ac:dyDescent="0.25">
      <c r="W18">
        <v>695300</v>
      </c>
    </row>
    <row r="19" spans="19:23" x14ac:dyDescent="0.25">
      <c r="W19">
        <v>30000</v>
      </c>
    </row>
    <row r="20" spans="19:23" x14ac:dyDescent="0.25">
      <c r="W20">
        <f>SUM(W17:W19)</f>
        <v>10658000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D614-A6C5-415F-A2B6-BEF643CC4D30}">
  <dimension ref="A1"/>
  <sheetViews>
    <sheetView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38D45-FE40-4781-836C-838F801CB8B4}">
  <dimension ref="A1"/>
  <sheetViews>
    <sheetView topLeftCell="A7" workbookViewId="0">
      <selection activeCell="U12" sqref="U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DF09E-E6F3-4235-AAA4-5651DF1140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5" sqref="R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Sheet13</vt:lpstr>
      <vt:lpstr>Sheet12</vt:lpstr>
      <vt:lpstr>Sheet16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2024-08-22T06:52:35Z</dcterms:modified>
</cp:coreProperties>
</file>