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UBI\Ms Bi Chem (India)Pvt Ltd (prabhat trading co)\"/>
    </mc:Choice>
  </mc:AlternateContent>
  <xr:revisionPtr revIDLastSave="0" documentId="13_ncr:1_{6E134658-F86B-433B-8DA5-1040B9C631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Q11" i="1" l="1"/>
  <c r="C20" i="1" l="1"/>
  <c r="C30" i="1" s="1"/>
  <c r="D30" i="1" s="1"/>
  <c r="C25" i="1"/>
  <c r="C31" i="1" s="1"/>
  <c r="D31" i="1" s="1"/>
  <c r="M8" i="1" l="1"/>
  <c r="M7" i="1"/>
  <c r="C4" i="1"/>
  <c r="C28" i="1" s="1"/>
  <c r="D28" i="1" s="1"/>
  <c r="H7" i="1"/>
  <c r="I7" i="1" s="1"/>
  <c r="M9" i="1" l="1"/>
  <c r="H8" i="1"/>
  <c r="I8" i="1" l="1"/>
  <c r="J8" i="1" s="1"/>
  <c r="K8" i="1" s="1"/>
  <c r="L8" i="1" s="1"/>
  <c r="J7" i="1"/>
  <c r="K7" i="1" s="1"/>
  <c r="L7" i="1" s="1"/>
  <c r="L9" i="1" l="1"/>
  <c r="C29" i="1" s="1"/>
  <c r="C38" i="1"/>
  <c r="C39" i="1" s="1"/>
  <c r="C40" i="1" s="1"/>
  <c r="C32" i="1" l="1"/>
  <c r="D32" i="1" s="1"/>
  <c r="D33" i="1" s="1"/>
  <c r="C41" i="1"/>
  <c r="D41" i="1" s="1"/>
  <c r="D29" i="1"/>
  <c r="D37" i="1" l="1"/>
  <c r="C37" i="1"/>
  <c r="C33" i="1"/>
  <c r="C34" i="1"/>
  <c r="C35" i="1" s="1"/>
  <c r="C36" i="1" s="1"/>
</calcChain>
</file>

<file path=xl/sharedStrings.xml><?xml version="1.0" encoding="utf-8"?>
<sst xmlns="http://schemas.openxmlformats.org/spreadsheetml/2006/main" count="38" uniqueCount="30">
  <si>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</si>
  <si>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</si>
  <si>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</si>
  <si>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</si>
  <si>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</si>
  <si>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</si>
  <si>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</si>
  <si>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</si>
  <si>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</si>
  <si>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</si>
  <si>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</si>
  <si>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</si>
  <si>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</si>
  <si>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</si>
  <si>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</si>
  <si>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</si>
  <si>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</si>
  <si>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</si>
  <si>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</si>
  <si>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</si>
  <si>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</si>
  <si>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</si>
  <si>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</si>
  <si>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</si>
  <si>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</si>
  <si>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</si>
  <si>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</si>
  <si>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</si>
  <si>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BU</t>
  </si>
  <si>
    <t>Built up area In             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</si>
</sst>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3" fillId="0" borderId="1" xfId="0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10</xdr:row>
      <xdr:rowOff>38100</xdr:rowOff>
    </xdr:from>
    <xdr:to>
      <xdr:col>11</xdr:col>
      <xdr:colOff>867617</xdr:colOff>
      <xdr:row>47</xdr:row>
      <xdr:rowOff>39047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F4245-A5E2-43A5-B412-D8C2963B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2714625"/>
          <a:ext cx="6030167" cy="678274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10</xdr:row>
      <xdr:rowOff>9525</xdr:rowOff>
    </xdr:from>
    <xdr:to>
      <xdr:col>15</xdr:col>
      <xdr:colOff>171790</xdr:colOff>
      <xdr:row>55</xdr:row>
      <xdr:rowOff>48811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EAD00-0D2C-4CB0-8400-C505C46F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2686050"/>
          <a:ext cx="2438740" cy="849748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26</xdr:col>
      <xdr:colOff>392655</xdr:colOff>
      <xdr:row>95</xdr:row>
      <xdr:rowOff>153620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73F904-A064-425F-AA2D-BD3BCD07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6925" y="14868525"/>
          <a:ext cx="15261180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RowHeight="16.5" x14ac:dyDescent="0.3"/>
  <cols>
    <col min="1" max="1" width="9.140625" style="61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7" x14ac:dyDescent="0.3">
      <c r="B1" s="13" t="s">
        <v>16</v>
      </c>
    </row>
    <row r="2" spans="1:17" x14ac:dyDescent="0.3">
      <c r="B2" s="23" t="s">
        <v>14</v>
      </c>
      <c r="C2" s="1">
        <v>1000</v>
      </c>
      <c r="E2" s="4"/>
      <c r="F2" s="4"/>
      <c r="G2" s="25"/>
      <c r="H2" s="1"/>
    </row>
    <row r="3" spans="1:17" x14ac:dyDescent="0.3">
      <c r="B3" s="24" t="s">
        <v>9</v>
      </c>
      <c r="C3" s="28">
        <v>45000</v>
      </c>
      <c r="D3" s="15"/>
      <c r="E3" s="27"/>
      <c r="F3" s="27"/>
      <c r="G3" s="15"/>
      <c r="H3" s="1"/>
    </row>
    <row r="4" spans="1:17" x14ac:dyDescent="0.3">
      <c r="B4" s="40" t="s">
        <v>22</v>
      </c>
      <c r="C4" s="19">
        <f>ROUND((C2*C3),0)</f>
        <v>45000000</v>
      </c>
      <c r="F4" s="22"/>
      <c r="G4" s="22"/>
    </row>
    <row r="5" spans="1:17" x14ac:dyDescent="0.3">
      <c r="B5" s="13" t="s">
        <v>17</v>
      </c>
    </row>
    <row r="6" spans="1:17" s="3" customFormat="1" ht="60.75" thickBot="1" x14ac:dyDescent="0.25">
      <c r="B6" s="41" t="s">
        <v>0</v>
      </c>
      <c r="C6" s="42" t="s">
        <v>29</v>
      </c>
      <c r="D6" s="42" t="s">
        <v>1</v>
      </c>
      <c r="E6" s="42" t="s">
        <v>3</v>
      </c>
      <c r="F6" s="42" t="s">
        <v>4</v>
      </c>
      <c r="G6" s="44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7" ht="17.25" thickBot="1" x14ac:dyDescent="0.35">
      <c r="B7" s="66"/>
      <c r="C7" s="64"/>
      <c r="D7" s="45"/>
      <c r="E7" s="45"/>
      <c r="F7" s="45"/>
      <c r="G7" s="60"/>
      <c r="H7" s="43">
        <f>E7-D7</f>
        <v>0</v>
      </c>
      <c r="I7" s="6">
        <f>IF(H7&gt;=5,90*H7/F7,0)</f>
        <v>0</v>
      </c>
      <c r="J7" s="15">
        <f t="shared" ref="J7:J8" si="0">G7/100*I7</f>
        <v>0</v>
      </c>
      <c r="K7" s="15">
        <f>ROUND((G7-J7),0)</f>
        <v>0</v>
      </c>
      <c r="L7" s="15">
        <f>ROUND((K7*C7),0)</f>
        <v>0</v>
      </c>
      <c r="M7" s="15">
        <f>ROUND((C7*G7),0)</f>
        <v>0</v>
      </c>
    </row>
    <row r="8" spans="1:17" ht="17.25" thickBot="1" x14ac:dyDescent="0.35">
      <c r="A8" s="3"/>
      <c r="B8" s="62" t="s">
        <v>28</v>
      </c>
      <c r="C8" s="65">
        <v>466.95</v>
      </c>
      <c r="D8" s="45">
        <v>1999</v>
      </c>
      <c r="E8" s="45">
        <v>2024</v>
      </c>
      <c r="F8" s="45">
        <v>60</v>
      </c>
      <c r="G8" s="60">
        <v>20000</v>
      </c>
      <c r="H8" s="43">
        <f t="shared" ref="H8" si="1">E8-D8</f>
        <v>25</v>
      </c>
      <c r="I8" s="6">
        <f t="shared" ref="I8" si="2">IF(H8&gt;=5,90*H8/F8,0)</f>
        <v>37.5</v>
      </c>
      <c r="J8" s="15">
        <f t="shared" si="0"/>
        <v>7500</v>
      </c>
      <c r="K8" s="15">
        <f t="shared" ref="K8" si="3">ROUND((G8-J8),0)</f>
        <v>12500</v>
      </c>
      <c r="L8" s="15">
        <f t="shared" ref="L8" si="4">ROUND((K8*C8),0)</f>
        <v>5836875</v>
      </c>
      <c r="M8" s="15">
        <f t="shared" ref="M8" si="5">ROUND((C8*G8),0)</f>
        <v>9339000</v>
      </c>
    </row>
    <row r="9" spans="1:17" x14ac:dyDescent="0.3">
      <c r="B9" s="10"/>
      <c r="C9" s="57"/>
      <c r="D9" s="58"/>
      <c r="E9" s="58"/>
      <c r="F9" s="58"/>
      <c r="G9" s="59"/>
      <c r="H9" s="12"/>
      <c r="I9" s="12"/>
      <c r="J9" s="16"/>
      <c r="K9" s="16"/>
      <c r="L9" s="16">
        <f>SUM(L7:L8)</f>
        <v>5836875</v>
      </c>
      <c r="M9" s="16">
        <f>SUM(M7:M8)</f>
        <v>9339000</v>
      </c>
      <c r="N9" s="12"/>
    </row>
    <row r="10" spans="1:17" x14ac:dyDescent="0.3">
      <c r="B10" s="10"/>
      <c r="C10" s="57"/>
      <c r="D10" s="58"/>
      <c r="E10" s="58"/>
      <c r="F10" s="58"/>
      <c r="G10" s="59"/>
      <c r="H10" s="12"/>
      <c r="I10" s="12"/>
      <c r="J10" s="16"/>
      <c r="K10" s="16"/>
      <c r="L10" s="16"/>
      <c r="M10" s="16"/>
      <c r="N10" s="12"/>
    </row>
    <row r="11" spans="1:17" x14ac:dyDescent="0.3">
      <c r="B11" s="10"/>
      <c r="C11" s="57"/>
      <c r="D11" s="58"/>
      <c r="E11" s="58"/>
      <c r="F11" s="58"/>
      <c r="G11" s="59"/>
      <c r="H11" s="12"/>
      <c r="I11" s="12"/>
      <c r="J11" s="16"/>
      <c r="K11" s="16"/>
      <c r="L11" s="16"/>
      <c r="M11" s="16"/>
      <c r="N11" s="12"/>
      <c r="Q11" s="1">
        <f>4000*10.764</f>
        <v>43056</v>
      </c>
    </row>
    <row r="12" spans="1:17" x14ac:dyDescent="0.3">
      <c r="B12" s="10"/>
      <c r="C12" s="57"/>
      <c r="D12" s="58"/>
      <c r="E12" s="58"/>
      <c r="F12" s="58"/>
      <c r="G12" s="59"/>
      <c r="H12" s="12"/>
      <c r="I12" s="12"/>
      <c r="J12" s="16"/>
      <c r="K12" s="16"/>
      <c r="L12" s="16"/>
      <c r="M12" s="16"/>
      <c r="N12" s="12"/>
    </row>
    <row r="13" spans="1:17" x14ac:dyDescent="0.3">
      <c r="A13" s="3"/>
      <c r="B13" s="10"/>
      <c r="C13" s="57"/>
      <c r="D13" s="58"/>
      <c r="E13" s="58"/>
      <c r="F13" s="58"/>
      <c r="G13" s="59"/>
      <c r="H13" s="12"/>
      <c r="I13" s="12"/>
      <c r="J13" s="16"/>
      <c r="K13" s="16"/>
      <c r="L13" s="16"/>
      <c r="M13" s="16"/>
      <c r="N13" s="12"/>
    </row>
    <row r="14" spans="1:17" x14ac:dyDescent="0.3">
      <c r="A14" s="3"/>
      <c r="B14" s="10"/>
      <c r="C14" s="57"/>
      <c r="D14" s="58"/>
      <c r="E14" s="58"/>
      <c r="F14" s="58"/>
      <c r="G14" s="59"/>
      <c r="H14" s="12"/>
      <c r="I14" s="12"/>
      <c r="J14" s="16"/>
      <c r="K14" s="16"/>
      <c r="L14" s="16"/>
      <c r="M14" s="16"/>
      <c r="N14" s="12"/>
    </row>
    <row r="15" spans="1:17" x14ac:dyDescent="0.3">
      <c r="B15" s="10"/>
      <c r="C15" s="11"/>
      <c r="D15" s="11"/>
      <c r="E15" s="11"/>
      <c r="F15" s="12"/>
      <c r="G15" s="12"/>
      <c r="H15" s="12"/>
      <c r="I15" s="11"/>
      <c r="J15" s="16"/>
      <c r="K15" s="17"/>
      <c r="L15" s="16"/>
      <c r="M15" s="16"/>
      <c r="N15" s="12"/>
    </row>
    <row r="16" spans="1:17" x14ac:dyDescent="0.3">
      <c r="B16" s="10"/>
      <c r="C16" s="11"/>
      <c r="D16" s="11"/>
      <c r="E16" s="11"/>
      <c r="F16" s="12"/>
      <c r="G16" s="12"/>
      <c r="H16" s="12"/>
      <c r="I16" s="11"/>
      <c r="J16" s="16"/>
      <c r="K16" s="17"/>
      <c r="L16" s="29"/>
      <c r="M16" s="29"/>
      <c r="N16" s="12"/>
    </row>
    <row r="17" spans="2:14" x14ac:dyDescent="0.3">
      <c r="B17" s="69" t="s">
        <v>24</v>
      </c>
      <c r="C17" s="69"/>
      <c r="D17" s="11"/>
      <c r="E17" s="11"/>
      <c r="F17" s="12"/>
      <c r="G17" s="12"/>
      <c r="H17" s="12"/>
      <c r="I17" s="11"/>
      <c r="J17" s="16"/>
      <c r="K17" s="17"/>
      <c r="L17" s="29"/>
      <c r="M17" s="29"/>
      <c r="N17" s="12"/>
    </row>
    <row r="18" spans="2:14" x14ac:dyDescent="0.3">
      <c r="B18" s="23" t="s">
        <v>23</v>
      </c>
      <c r="C18" s="26">
        <v>0</v>
      </c>
      <c r="D18" s="11"/>
      <c r="E18" s="11"/>
      <c r="F18" s="12"/>
      <c r="G18" s="12"/>
      <c r="H18" s="12"/>
      <c r="I18" s="11"/>
      <c r="J18" s="16"/>
      <c r="K18" s="17"/>
      <c r="L18" s="29"/>
      <c r="M18" s="29"/>
      <c r="N18" s="12"/>
    </row>
    <row r="19" spans="2:14" x14ac:dyDescent="0.3">
      <c r="B19" s="24" t="s">
        <v>9</v>
      </c>
      <c r="C19" s="28">
        <v>0</v>
      </c>
      <c r="D19" s="11"/>
      <c r="E19" s="11"/>
      <c r="F19" s="12"/>
      <c r="G19" s="12"/>
      <c r="H19" s="12"/>
      <c r="I19" s="11"/>
      <c r="J19" s="16"/>
      <c r="K19" s="17"/>
      <c r="L19" s="29"/>
      <c r="M19" s="29"/>
      <c r="N19" s="12"/>
    </row>
    <row r="20" spans="2:14" x14ac:dyDescent="0.3">
      <c r="B20" s="24" t="s">
        <v>10</v>
      </c>
      <c r="C20" s="38">
        <f>ROUND((C18*C19),0)</f>
        <v>0</v>
      </c>
      <c r="D20" s="11"/>
      <c r="E20" s="11"/>
      <c r="F20" s="12"/>
      <c r="G20" s="12"/>
      <c r="H20" s="12"/>
      <c r="I20" s="11"/>
      <c r="J20" s="16"/>
      <c r="K20" s="17"/>
      <c r="L20" s="29"/>
      <c r="M20" s="29"/>
      <c r="N20" s="12"/>
    </row>
    <row r="21" spans="2:14" x14ac:dyDescent="0.3">
      <c r="B21" s="10"/>
      <c r="C21" s="11"/>
      <c r="D21" s="11"/>
      <c r="E21" s="11"/>
      <c r="F21" s="12"/>
      <c r="G21" s="12"/>
      <c r="H21" s="12"/>
      <c r="I21" s="11"/>
      <c r="J21" s="16"/>
      <c r="K21" s="17"/>
      <c r="L21" s="29"/>
      <c r="M21" s="29"/>
      <c r="N21" s="12"/>
    </row>
    <row r="22" spans="2:14" ht="22.5" customHeight="1" x14ac:dyDescent="0.3">
      <c r="B22" s="67" t="s">
        <v>18</v>
      </c>
      <c r="C22" s="68"/>
      <c r="D22" s="11"/>
      <c r="E22" s="11"/>
      <c r="F22" s="12"/>
      <c r="G22" s="12"/>
      <c r="H22" s="12"/>
      <c r="I22" s="11"/>
      <c r="J22" s="12"/>
      <c r="K22" s="11"/>
      <c r="L22" s="12"/>
      <c r="M22" s="12"/>
      <c r="N22" s="12"/>
    </row>
    <row r="23" spans="2:14" x14ac:dyDescent="0.3">
      <c r="B23" s="23" t="s">
        <v>14</v>
      </c>
      <c r="C23" s="26">
        <v>0</v>
      </c>
      <c r="E23" s="32"/>
      <c r="F23" s="32"/>
      <c r="G23" s="33"/>
      <c r="H23" s="14"/>
      <c r="K23" s="21"/>
    </row>
    <row r="24" spans="2:14" x14ac:dyDescent="0.3">
      <c r="B24" s="24" t="s">
        <v>9</v>
      </c>
      <c r="C24" s="28">
        <v>0</v>
      </c>
      <c r="D24" s="37"/>
      <c r="E24" s="30"/>
      <c r="F24" s="30"/>
      <c r="G24" s="16"/>
      <c r="H24" s="14"/>
      <c r="K24" s="21"/>
    </row>
    <row r="25" spans="2:14" x14ac:dyDescent="0.3">
      <c r="B25" s="24" t="s">
        <v>10</v>
      </c>
      <c r="C25" s="38">
        <f>ROUND((C23*C24),0)</f>
        <v>0</v>
      </c>
      <c r="D25" s="9"/>
      <c r="E25" s="9"/>
      <c r="F25" s="21"/>
      <c r="H25" s="14"/>
      <c r="K25" s="21"/>
    </row>
    <row r="26" spans="2:14" x14ac:dyDescent="0.3">
      <c r="B26" s="63"/>
      <c r="C26" s="46"/>
      <c r="D26" s="9"/>
      <c r="E26" s="9"/>
      <c r="F26" s="21"/>
      <c r="H26" s="14"/>
      <c r="K26" s="21"/>
    </row>
    <row r="27" spans="2:14" x14ac:dyDescent="0.3">
      <c r="C27" s="9" t="s">
        <v>26</v>
      </c>
      <c r="D27" s="9" t="s">
        <v>27</v>
      </c>
      <c r="E27" s="9"/>
      <c r="F27" s="21"/>
      <c r="H27" s="14"/>
      <c r="K27" s="21"/>
    </row>
    <row r="28" spans="2:14" x14ac:dyDescent="0.3">
      <c r="B28" s="2" t="s">
        <v>16</v>
      </c>
      <c r="C28" s="19">
        <f>C4</f>
        <v>45000000</v>
      </c>
      <c r="D28" s="19">
        <f>C28</f>
        <v>45000000</v>
      </c>
      <c r="E28" s="19"/>
      <c r="F28" s="19"/>
      <c r="G28" s="19"/>
      <c r="H28" s="20"/>
      <c r="K28" s="18"/>
    </row>
    <row r="29" spans="2:14" x14ac:dyDescent="0.3">
      <c r="B29" s="2" t="s">
        <v>17</v>
      </c>
      <c r="C29" s="19">
        <f>L9</f>
        <v>5836875</v>
      </c>
      <c r="D29" s="19">
        <f>C29</f>
        <v>5836875</v>
      </c>
      <c r="E29" s="19"/>
      <c r="F29" s="19"/>
      <c r="G29" s="19"/>
      <c r="H29" s="20"/>
      <c r="K29" s="20"/>
    </row>
    <row r="30" spans="2:14" ht="33" x14ac:dyDescent="0.3">
      <c r="B30" s="2" t="s">
        <v>25</v>
      </c>
      <c r="C30" s="19">
        <f>C20</f>
        <v>0</v>
      </c>
      <c r="D30" s="19">
        <f>C30</f>
        <v>0</v>
      </c>
      <c r="E30" s="19"/>
      <c r="F30" s="19"/>
      <c r="G30" s="19"/>
      <c r="H30" s="20"/>
      <c r="K30" s="20"/>
    </row>
    <row r="31" spans="2:14" x14ac:dyDescent="0.3">
      <c r="B31" s="2" t="s">
        <v>15</v>
      </c>
      <c r="C31" s="19">
        <f>C25</f>
        <v>0</v>
      </c>
      <c r="D31" s="19">
        <f>C31</f>
        <v>0</v>
      </c>
      <c r="E31" s="46"/>
      <c r="F31" s="46"/>
      <c r="G31" s="46"/>
      <c r="H31" s="47"/>
      <c r="I31" s="34"/>
      <c r="J31" s="48"/>
      <c r="K31" s="47"/>
      <c r="L31" s="48"/>
      <c r="M31" s="48"/>
      <c r="N31" s="48"/>
    </row>
    <row r="32" spans="2:14" x14ac:dyDescent="0.3">
      <c r="B32" s="13" t="s">
        <v>11</v>
      </c>
      <c r="C32" s="20">
        <f>C28+C29+C30+C31</f>
        <v>50836875</v>
      </c>
      <c r="D32" s="35">
        <f>C32</f>
        <v>50836875</v>
      </c>
      <c r="E32" s="34"/>
      <c r="F32" s="35"/>
      <c r="G32" s="48"/>
      <c r="H32" s="48"/>
      <c r="I32" s="34"/>
      <c r="J32" s="48"/>
      <c r="K32" s="34"/>
      <c r="L32" s="48"/>
      <c r="M32" s="48"/>
      <c r="N32" s="48"/>
    </row>
    <row r="33" spans="2:14" x14ac:dyDescent="0.3">
      <c r="B33" s="13" t="s">
        <v>12</v>
      </c>
      <c r="C33" s="20">
        <f>ROUND((C32*0.9),0)</f>
        <v>45753188</v>
      </c>
      <c r="D33" s="20">
        <f>ROUND((D32*0.85),0)</f>
        <v>43211344</v>
      </c>
      <c r="E33" s="34"/>
      <c r="F33" s="35"/>
      <c r="G33" s="48"/>
      <c r="H33" s="49"/>
      <c r="I33" s="34"/>
      <c r="J33" s="48"/>
      <c r="K33" s="34"/>
      <c r="L33" s="48"/>
      <c r="M33" s="48"/>
      <c r="N33" s="48"/>
    </row>
    <row r="34" spans="2:14" hidden="1" x14ac:dyDescent="0.3">
      <c r="B34" s="31" t="s">
        <v>10</v>
      </c>
      <c r="C34" s="19">
        <f>C32*0.8</f>
        <v>40669500</v>
      </c>
      <c r="D34" s="39"/>
      <c r="E34" s="34"/>
      <c r="F34" s="35"/>
      <c r="G34" s="48"/>
      <c r="H34" s="48"/>
      <c r="I34" s="34"/>
      <c r="J34" s="48"/>
      <c r="K34" s="34"/>
      <c r="L34" s="48"/>
      <c r="M34" s="48"/>
      <c r="N34" s="48"/>
    </row>
    <row r="35" spans="2:14" hidden="1" x14ac:dyDescent="0.3">
      <c r="B35" s="36"/>
      <c r="C35" s="19">
        <f>ROUNDUP(C34,0)</f>
        <v>40669500</v>
      </c>
      <c r="D35" s="39"/>
      <c r="E35" s="34"/>
      <c r="F35" s="35"/>
      <c r="G35" s="48"/>
      <c r="H35" s="48"/>
      <c r="I35" s="34"/>
      <c r="J35" s="48"/>
      <c r="K35" s="34"/>
      <c r="L35" s="48"/>
      <c r="M35" s="48"/>
      <c r="N35" s="48"/>
    </row>
    <row r="36" spans="2:14" hidden="1" x14ac:dyDescent="0.3">
      <c r="B36" s="36"/>
      <c r="C36" s="19">
        <f>C35-C34</f>
        <v>0</v>
      </c>
      <c r="D36" s="39"/>
      <c r="E36" s="34"/>
      <c r="F36" s="35"/>
      <c r="G36" s="48"/>
      <c r="H36" s="48"/>
      <c r="I36" s="34"/>
      <c r="J36" s="48"/>
      <c r="K36" s="34"/>
      <c r="L36" s="48"/>
      <c r="M36" s="48"/>
      <c r="N36" s="48"/>
    </row>
    <row r="37" spans="2:14" x14ac:dyDescent="0.3">
      <c r="B37" s="13" t="s">
        <v>13</v>
      </c>
      <c r="C37" s="20">
        <f>ROUND((C32*0.8),0)</f>
        <v>40669500</v>
      </c>
      <c r="D37" s="20">
        <f>ROUND((D32*0.7),0)</f>
        <v>35585813</v>
      </c>
      <c r="E37" s="34"/>
      <c r="F37" s="35"/>
      <c r="G37" s="48"/>
      <c r="H37" s="49"/>
      <c r="I37" s="34"/>
      <c r="J37" s="48"/>
      <c r="K37" s="34"/>
      <c r="L37" s="48"/>
      <c r="M37" s="48"/>
      <c r="N37" s="48"/>
    </row>
    <row r="38" spans="2:14" hidden="1" x14ac:dyDescent="0.3">
      <c r="B38" s="7" t="s">
        <v>10</v>
      </c>
      <c r="C38" s="20">
        <f>M15</f>
        <v>0</v>
      </c>
      <c r="D38" s="39"/>
      <c r="E38" s="34"/>
      <c r="F38" s="35"/>
      <c r="G38" s="48"/>
      <c r="H38" s="48"/>
      <c r="I38" s="34"/>
      <c r="J38" s="48"/>
      <c r="K38" s="34"/>
      <c r="L38" s="48"/>
      <c r="M38" s="48"/>
      <c r="N38" s="48"/>
    </row>
    <row r="39" spans="2:14" hidden="1" x14ac:dyDescent="0.3">
      <c r="B39" s="31"/>
      <c r="C39" s="19">
        <f>ROUNDUP(C38,0)</f>
        <v>0</v>
      </c>
      <c r="D39" s="39"/>
      <c r="E39" s="34"/>
      <c r="F39" s="48"/>
      <c r="G39" s="48"/>
      <c r="H39" s="48"/>
      <c r="I39" s="34"/>
      <c r="J39" s="48"/>
      <c r="K39" s="34"/>
      <c r="L39" s="48"/>
      <c r="M39" s="48"/>
      <c r="N39" s="48"/>
    </row>
    <row r="40" spans="2:14" hidden="1" x14ac:dyDescent="0.3">
      <c r="B40" s="31"/>
      <c r="C40" s="19">
        <f>C39-C38</f>
        <v>0</v>
      </c>
      <c r="D40" s="39"/>
      <c r="E40" s="34"/>
      <c r="F40" s="48"/>
      <c r="G40" s="48"/>
      <c r="H40" s="48"/>
      <c r="I40" s="34"/>
      <c r="J40" s="48"/>
      <c r="K40" s="34"/>
      <c r="L40" s="48"/>
      <c r="M40" s="48"/>
      <c r="N40" s="48"/>
    </row>
    <row r="41" spans="2:14" x14ac:dyDescent="0.3">
      <c r="B41" s="13" t="s">
        <v>19</v>
      </c>
      <c r="C41" s="20">
        <f>C29*85%</f>
        <v>4961343.75</v>
      </c>
      <c r="D41" s="39">
        <f>C41</f>
        <v>4961343.75</v>
      </c>
      <c r="E41" s="34"/>
      <c r="F41" s="48"/>
      <c r="G41" s="48"/>
      <c r="H41" s="48"/>
      <c r="I41" s="34"/>
      <c r="J41" s="48"/>
      <c r="K41" s="34"/>
      <c r="L41" s="48"/>
      <c r="M41" s="50"/>
      <c r="N41" s="48"/>
    </row>
    <row r="42" spans="2:14" x14ac:dyDescent="0.3">
      <c r="E42" s="34"/>
      <c r="F42" s="48"/>
      <c r="G42" s="48"/>
      <c r="H42" s="48"/>
      <c r="I42" s="34"/>
      <c r="J42" s="48"/>
      <c r="K42" s="34"/>
      <c r="L42" s="48"/>
      <c r="M42" s="50"/>
      <c r="N42" s="48"/>
    </row>
    <row r="43" spans="2:14" x14ac:dyDescent="0.3">
      <c r="E43" s="34"/>
      <c r="F43" s="48"/>
      <c r="G43" s="48"/>
      <c r="H43" s="48"/>
      <c r="I43" s="34"/>
      <c r="J43" s="48"/>
      <c r="K43" s="34"/>
      <c r="L43" s="48"/>
      <c r="M43" s="50"/>
      <c r="N43" s="48"/>
    </row>
    <row r="44" spans="2:14" x14ac:dyDescent="0.3">
      <c r="E44" s="34"/>
      <c r="F44" s="48"/>
      <c r="G44" s="48"/>
      <c r="H44" s="48"/>
      <c r="I44" s="34"/>
      <c r="J44" s="48"/>
      <c r="K44" s="51"/>
      <c r="L44" s="48"/>
      <c r="M44" s="50"/>
      <c r="N44" s="48"/>
    </row>
    <row r="45" spans="2:14" x14ac:dyDescent="0.3">
      <c r="E45" s="34"/>
      <c r="F45" s="48"/>
      <c r="G45" s="48"/>
      <c r="H45" s="48"/>
      <c r="I45" s="34"/>
      <c r="J45" s="48"/>
      <c r="K45" s="51"/>
      <c r="L45" s="48"/>
      <c r="M45" s="50"/>
      <c r="N45" s="48"/>
    </row>
    <row r="46" spans="2:14" x14ac:dyDescent="0.3">
      <c r="E46" s="34"/>
      <c r="F46" s="48"/>
      <c r="G46" s="48"/>
      <c r="H46" s="49"/>
      <c r="I46" s="34"/>
      <c r="J46" s="48"/>
      <c r="K46" s="51"/>
      <c r="L46" s="48"/>
      <c r="M46" s="50"/>
      <c r="N46" s="48"/>
    </row>
    <row r="47" spans="2:14" x14ac:dyDescent="0.3">
      <c r="E47" s="34"/>
      <c r="F47" s="48"/>
      <c r="G47" s="48"/>
      <c r="H47" s="48"/>
      <c r="I47" s="34"/>
      <c r="J47" s="48"/>
      <c r="K47" s="51"/>
      <c r="L47" s="48"/>
      <c r="M47" s="50"/>
      <c r="N47" s="48"/>
    </row>
    <row r="48" spans="2:14" x14ac:dyDescent="0.3">
      <c r="E48" s="34"/>
      <c r="F48" s="48"/>
      <c r="G48" s="48"/>
      <c r="H48" s="48"/>
      <c r="I48" s="34"/>
      <c r="J48" s="48"/>
      <c r="K48" s="51"/>
      <c r="L48" s="48"/>
      <c r="M48" s="50"/>
      <c r="N48" s="48"/>
    </row>
    <row r="49" spans="5:14" x14ac:dyDescent="0.3">
      <c r="E49" s="34"/>
      <c r="F49" s="48"/>
      <c r="G49" s="48"/>
      <c r="H49" s="48"/>
      <c r="I49" s="34"/>
      <c r="J49" s="48"/>
      <c r="K49" s="51"/>
      <c r="L49" s="48"/>
      <c r="M49" s="50"/>
      <c r="N49" s="48"/>
    </row>
    <row r="50" spans="5:14" x14ac:dyDescent="0.3">
      <c r="E50" s="34"/>
      <c r="F50" s="48"/>
      <c r="G50" s="48"/>
      <c r="H50" s="48"/>
      <c r="I50" s="34"/>
      <c r="J50" s="48"/>
      <c r="K50" s="51"/>
      <c r="L50" s="48"/>
      <c r="M50" s="50"/>
      <c r="N50" s="48"/>
    </row>
    <row r="51" spans="5:14" x14ac:dyDescent="0.3">
      <c r="E51" s="34"/>
      <c r="F51" s="48"/>
      <c r="G51" s="48"/>
      <c r="H51" s="48"/>
      <c r="I51" s="34"/>
      <c r="J51" s="48"/>
      <c r="K51" s="34"/>
      <c r="L51" s="48"/>
      <c r="M51" s="48"/>
      <c r="N51" s="48"/>
    </row>
    <row r="52" spans="5:14" x14ac:dyDescent="0.3">
      <c r="E52" s="34"/>
      <c r="F52" s="48"/>
      <c r="G52" s="48"/>
      <c r="H52" s="48"/>
      <c r="I52" s="34"/>
      <c r="J52" s="48"/>
      <c r="K52" s="34"/>
      <c r="L52" s="48"/>
      <c r="M52" s="48"/>
      <c r="N52" s="48"/>
    </row>
    <row r="53" spans="5:14" x14ac:dyDescent="0.3">
      <c r="E53" s="34"/>
      <c r="F53" s="48"/>
      <c r="G53" s="48"/>
      <c r="H53" s="48"/>
      <c r="I53" s="34"/>
      <c r="J53" s="48"/>
      <c r="K53" s="34"/>
      <c r="L53" s="48"/>
      <c r="M53" s="48"/>
      <c r="N53" s="48"/>
    </row>
    <row r="54" spans="5:14" x14ac:dyDescent="0.3">
      <c r="E54" s="34"/>
      <c r="F54" s="48"/>
      <c r="G54" s="48"/>
      <c r="H54" s="48"/>
      <c r="I54" s="34"/>
      <c r="J54" s="48"/>
      <c r="K54" s="34"/>
      <c r="L54" s="48"/>
      <c r="M54" s="48"/>
      <c r="N54" s="48"/>
    </row>
    <row r="55" spans="5:14" x14ac:dyDescent="0.3">
      <c r="E55" s="34"/>
      <c r="F55" s="48"/>
      <c r="G55" s="48"/>
      <c r="H55" s="48"/>
      <c r="I55" s="34"/>
      <c r="J55" s="48"/>
      <c r="K55" s="34"/>
      <c r="L55" s="48"/>
      <c r="M55" s="48"/>
      <c r="N55" s="48"/>
    </row>
    <row r="56" spans="5:14" x14ac:dyDescent="0.3">
      <c r="E56" s="34"/>
      <c r="F56" s="48"/>
      <c r="G56" s="48"/>
      <c r="H56" s="48"/>
      <c r="I56" s="34"/>
      <c r="J56" s="48"/>
      <c r="K56" s="34"/>
      <c r="L56" s="48"/>
      <c r="M56" s="48"/>
      <c r="N56" s="48"/>
    </row>
    <row r="57" spans="5:14" x14ac:dyDescent="0.3">
      <c r="E57" s="34"/>
      <c r="F57" s="48"/>
      <c r="G57" s="48"/>
      <c r="H57" s="48"/>
      <c r="I57" s="34"/>
      <c r="J57" s="48"/>
      <c r="K57" s="34"/>
      <c r="L57" s="48"/>
      <c r="M57" s="48"/>
      <c r="N57" s="48"/>
    </row>
    <row r="58" spans="5:14" x14ac:dyDescent="0.3">
      <c r="E58" s="34"/>
      <c r="F58" s="48"/>
      <c r="G58" s="48"/>
      <c r="H58" s="48"/>
      <c r="I58" s="34"/>
      <c r="J58" s="48"/>
      <c r="K58" s="34"/>
      <c r="L58" s="48"/>
      <c r="M58" s="48"/>
      <c r="N58" s="48"/>
    </row>
    <row r="59" spans="5:14" x14ac:dyDescent="0.3">
      <c r="E59" s="34"/>
      <c r="F59" s="48"/>
      <c r="G59" s="48"/>
      <c r="H59" s="48"/>
      <c r="I59" s="34"/>
      <c r="J59" s="48"/>
      <c r="K59" s="34"/>
      <c r="L59" s="48"/>
      <c r="M59" s="48"/>
      <c r="N59" s="48"/>
    </row>
    <row r="60" spans="5:14" x14ac:dyDescent="0.3">
      <c r="E60" s="34"/>
      <c r="F60" s="48"/>
      <c r="G60" s="48"/>
      <c r="H60" s="48"/>
      <c r="I60" s="34"/>
      <c r="J60" s="48"/>
      <c r="K60" s="34"/>
      <c r="L60" s="48"/>
      <c r="M60" s="48"/>
      <c r="N60" s="48"/>
    </row>
    <row r="61" spans="5:14" x14ac:dyDescent="0.3">
      <c r="E61" s="34"/>
      <c r="F61" s="48"/>
      <c r="G61" s="48"/>
      <c r="H61" s="48"/>
      <c r="I61" s="34"/>
      <c r="J61" s="48"/>
      <c r="K61" s="34"/>
      <c r="L61" s="48"/>
      <c r="M61" s="48"/>
      <c r="N61" s="48"/>
    </row>
    <row r="62" spans="5:14" x14ac:dyDescent="0.3">
      <c r="E62" s="34"/>
      <c r="F62" s="52"/>
      <c r="G62" s="52"/>
      <c r="H62" s="52"/>
      <c r="I62" s="53"/>
      <c r="J62" s="48"/>
      <c r="K62" s="34"/>
      <c r="L62" s="48"/>
      <c r="M62" s="48"/>
      <c r="N62" s="48"/>
    </row>
    <row r="63" spans="5:14" x14ac:dyDescent="0.3">
      <c r="E63" s="34"/>
      <c r="F63" s="50"/>
      <c r="G63" s="34"/>
      <c r="H63" s="50"/>
      <c r="I63" s="34"/>
      <c r="J63" s="48"/>
      <c r="K63" s="34"/>
      <c r="L63" s="48"/>
      <c r="M63" s="48"/>
      <c r="N63" s="48"/>
    </row>
    <row r="64" spans="5:14" x14ac:dyDescent="0.3">
      <c r="E64" s="34"/>
      <c r="F64" s="50"/>
      <c r="G64" s="50"/>
      <c r="H64" s="54"/>
      <c r="I64" s="34"/>
      <c r="J64" s="48"/>
      <c r="K64" s="34"/>
      <c r="L64" s="48"/>
      <c r="M64" s="48"/>
      <c r="N64" s="48"/>
    </row>
    <row r="65" spans="5:14" x14ac:dyDescent="0.3">
      <c r="E65" s="34"/>
      <c r="F65" s="50"/>
      <c r="G65" s="50"/>
      <c r="H65" s="50"/>
      <c r="I65" s="34"/>
      <c r="J65" s="48"/>
      <c r="K65" s="34"/>
      <c r="L65" s="48"/>
      <c r="M65" s="48"/>
      <c r="N65" s="48"/>
    </row>
    <row r="66" spans="5:14" x14ac:dyDescent="0.3">
      <c r="E66" s="34"/>
      <c r="F66" s="50"/>
      <c r="G66" s="55"/>
      <c r="H66" s="50"/>
      <c r="I66" s="34"/>
      <c r="J66" s="48"/>
      <c r="K66" s="34"/>
      <c r="L66" s="48"/>
      <c r="M66" s="48"/>
      <c r="N66" s="48"/>
    </row>
    <row r="67" spans="5:14" x14ac:dyDescent="0.3">
      <c r="E67" s="34"/>
      <c r="F67" s="50"/>
      <c r="G67" s="50"/>
      <c r="H67" s="50"/>
      <c r="I67" s="34"/>
      <c r="J67" s="48"/>
      <c r="K67" s="34"/>
      <c r="L67" s="48"/>
      <c r="M67" s="48"/>
      <c r="N67" s="48"/>
    </row>
    <row r="68" spans="5:14" x14ac:dyDescent="0.3">
      <c r="E68" s="34"/>
      <c r="F68" s="50"/>
      <c r="G68" s="50"/>
      <c r="H68" s="50"/>
      <c r="I68" s="34"/>
      <c r="J68" s="48"/>
      <c r="K68" s="34"/>
      <c r="L68" s="48"/>
      <c r="M68" s="48"/>
      <c r="N68" s="48"/>
    </row>
    <row r="69" spans="5:14" x14ac:dyDescent="0.3">
      <c r="E69" s="34"/>
      <c r="F69" s="50"/>
      <c r="G69" s="50"/>
      <c r="H69" s="50"/>
      <c r="I69" s="34"/>
      <c r="J69" s="48"/>
      <c r="K69" s="34"/>
      <c r="L69" s="48"/>
      <c r="M69" s="48"/>
      <c r="N69" s="48"/>
    </row>
    <row r="70" spans="5:14" x14ac:dyDescent="0.3">
      <c r="E70" s="34"/>
      <c r="F70" s="50"/>
      <c r="G70" s="50"/>
      <c r="H70" s="50"/>
      <c r="I70" s="34"/>
      <c r="J70" s="48"/>
      <c r="K70" s="34"/>
      <c r="L70" s="48"/>
      <c r="M70" s="48"/>
      <c r="N70" s="48"/>
    </row>
    <row r="71" spans="5:14" x14ac:dyDescent="0.3">
      <c r="E71" s="34"/>
      <c r="F71" s="50"/>
      <c r="G71" s="50"/>
      <c r="H71" s="50"/>
      <c r="I71" s="34"/>
      <c r="J71" s="48"/>
      <c r="K71" s="34"/>
      <c r="L71" s="48"/>
      <c r="M71" s="48"/>
      <c r="N71" s="48"/>
    </row>
    <row r="72" spans="5:14" x14ac:dyDescent="0.3">
      <c r="E72" s="34"/>
      <c r="F72" s="50"/>
      <c r="G72" s="50"/>
      <c r="H72" s="50"/>
      <c r="I72" s="34"/>
      <c r="J72" s="48"/>
      <c r="K72" s="34"/>
      <c r="L72" s="48"/>
      <c r="M72" s="48"/>
      <c r="N72" s="48"/>
    </row>
    <row r="73" spans="5:14" x14ac:dyDescent="0.3">
      <c r="E73" s="34"/>
      <c r="F73" s="48"/>
      <c r="G73" s="48"/>
      <c r="H73" s="48"/>
      <c r="I73" s="34"/>
      <c r="J73" s="48"/>
      <c r="K73" s="34"/>
      <c r="L73" s="48"/>
      <c r="M73" s="48"/>
      <c r="N73" s="48"/>
    </row>
    <row r="74" spans="5:14" x14ac:dyDescent="0.3">
      <c r="E74" s="34"/>
      <c r="F74" s="48"/>
      <c r="G74" s="48"/>
      <c r="H74" s="48"/>
      <c r="I74" s="34"/>
      <c r="J74" s="48"/>
      <c r="K74" s="34"/>
      <c r="L74" s="48"/>
      <c r="M74" s="48"/>
      <c r="N74" s="48"/>
    </row>
    <row r="75" spans="5:14" x14ac:dyDescent="0.3">
      <c r="E75" s="34"/>
      <c r="F75" s="48"/>
      <c r="G75" s="48"/>
      <c r="H75" s="48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48"/>
      <c r="G77" s="48"/>
      <c r="H77" s="48"/>
      <c r="I77" s="34"/>
      <c r="J77" s="48"/>
      <c r="K77" s="34"/>
      <c r="L77" s="48"/>
      <c r="M77" s="48"/>
      <c r="N77" s="48"/>
    </row>
    <row r="78" spans="5:14" x14ac:dyDescent="0.3">
      <c r="E78" s="34"/>
      <c r="F78" s="56"/>
      <c r="G78" s="48"/>
      <c r="H78" s="48"/>
      <c r="I78" s="34"/>
      <c r="J78" s="48"/>
      <c r="K78" s="34"/>
      <c r="L78" s="48"/>
      <c r="M78" s="48"/>
      <c r="N78" s="48"/>
    </row>
    <row r="79" spans="5:14" x14ac:dyDescent="0.3">
      <c r="E79" s="34"/>
      <c r="F79" s="56"/>
      <c r="G79" s="48"/>
      <c r="H79" s="48"/>
      <c r="I79" s="34"/>
      <c r="J79" s="48"/>
      <c r="K79" s="34"/>
      <c r="L79" s="48"/>
      <c r="M79" s="48"/>
      <c r="N79" s="48"/>
    </row>
    <row r="80" spans="5:14" x14ac:dyDescent="0.3">
      <c r="E80" s="34"/>
      <c r="F80" s="56"/>
      <c r="G80" s="48"/>
      <c r="H80" s="48"/>
      <c r="I80" s="34"/>
      <c r="J80" s="48"/>
      <c r="K80" s="34"/>
      <c r="L80" s="48"/>
      <c r="M80" s="48"/>
      <c r="N80" s="48"/>
    </row>
    <row r="81" spans="5:14" x14ac:dyDescent="0.3">
      <c r="E81" s="34"/>
      <c r="F81" s="56"/>
      <c r="G81" s="48"/>
      <c r="H81" s="48"/>
      <c r="I81" s="34"/>
      <c r="J81" s="48"/>
      <c r="K81" s="34"/>
      <c r="L81" s="48"/>
      <c r="M81" s="48"/>
      <c r="N81" s="48"/>
    </row>
    <row r="82" spans="5:14" x14ac:dyDescent="0.3">
      <c r="E82" s="34"/>
      <c r="F82" s="56"/>
      <c r="G82" s="48"/>
      <c r="H82" s="48"/>
      <c r="I82" s="34"/>
      <c r="J82" s="48"/>
      <c r="K82" s="34"/>
      <c r="L82" s="48"/>
      <c r="M82" s="48"/>
      <c r="N82" s="48"/>
    </row>
    <row r="83" spans="5:14" x14ac:dyDescent="0.3">
      <c r="E83" s="34"/>
      <c r="F83" s="56"/>
      <c r="G83" s="48"/>
      <c r="H83" s="48"/>
      <c r="I83" s="34"/>
      <c r="J83" s="48"/>
      <c r="K83" s="34"/>
      <c r="L83" s="48"/>
      <c r="M83" s="48"/>
      <c r="N83" s="48"/>
    </row>
    <row r="84" spans="5:14" x14ac:dyDescent="0.3">
      <c r="E84" s="34"/>
      <c r="F84" s="56"/>
      <c r="G84" s="48"/>
      <c r="H84" s="48"/>
      <c r="I84" s="34"/>
      <c r="J84" s="48"/>
      <c r="K84" s="34"/>
      <c r="L84" s="48"/>
      <c r="M84" s="48"/>
      <c r="N84" s="48"/>
    </row>
    <row r="85" spans="5:14" x14ac:dyDescent="0.3">
      <c r="E85" s="34"/>
      <c r="F85" s="56"/>
      <c r="G85" s="48"/>
      <c r="H85" s="48"/>
      <c r="I85" s="34"/>
      <c r="J85" s="48"/>
      <c r="K85" s="34"/>
      <c r="L85" s="48"/>
      <c r="M85" s="48"/>
      <c r="N85" s="48"/>
    </row>
    <row r="86" spans="5:14" x14ac:dyDescent="0.3">
      <c r="E86" s="34"/>
      <c r="F86" s="56"/>
      <c r="G86" s="48"/>
      <c r="H86" s="48"/>
      <c r="I86" s="34"/>
      <c r="J86" s="48"/>
      <c r="K86" s="34"/>
      <c r="L86" s="48"/>
      <c r="M86" s="48"/>
      <c r="N86" s="48"/>
    </row>
    <row r="87" spans="5:14" x14ac:dyDescent="0.3">
      <c r="E87" s="34"/>
      <c r="F87" s="56"/>
      <c r="G87" s="48"/>
      <c r="H87" s="48"/>
      <c r="I87" s="34"/>
      <c r="J87" s="48"/>
      <c r="K87" s="34"/>
      <c r="L87" s="48"/>
      <c r="M87" s="48"/>
      <c r="N87" s="48"/>
    </row>
    <row r="88" spans="5:14" x14ac:dyDescent="0.3">
      <c r="E88" s="34"/>
      <c r="F88" s="48"/>
      <c r="G88" s="48"/>
      <c r="H88" s="48"/>
      <c r="I88" s="34"/>
      <c r="J88" s="48"/>
      <c r="K88" s="34"/>
      <c r="L88" s="48"/>
      <c r="M88" s="48"/>
      <c r="N88" s="48"/>
    </row>
    <row r="89" spans="5:14" x14ac:dyDescent="0.3">
      <c r="E89" s="34"/>
      <c r="F89" s="48"/>
      <c r="G89" s="48"/>
      <c r="H89" s="48"/>
      <c r="I89" s="34"/>
      <c r="J89" s="48"/>
      <c r="K89" s="34"/>
      <c r="L89" s="48"/>
      <c r="M89" s="48"/>
      <c r="N89" s="48"/>
    </row>
    <row r="90" spans="5:14" x14ac:dyDescent="0.3">
      <c r="E90" s="34"/>
      <c r="F90" s="48"/>
      <c r="G90" s="48"/>
      <c r="H90" s="48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48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48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48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48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48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48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48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48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48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48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48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48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48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</sheetData>
  <mergeCells count="2">
    <mergeCell ref="B22:C22"/>
    <mergeCell ref="B17:C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2024-08-26T04:26:11Z</dcterms:modified>
</cp:coreProperties>
</file>