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Bharat Vishnu Adsule\"/>
    </mc:Choice>
  </mc:AlternateContent>
  <xr:revisionPtr revIDLastSave="0" documentId="13_ncr:1_{243E6C88-7F58-415C-BB42-9EC66041EF5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Rent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T7" i="4" l="1"/>
  <c r="Q7" i="4"/>
  <c r="S7" i="4"/>
  <c r="H23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<sst xmlns="http://schemas.openxmlformats.org/spreadsheetml/2006/main" count="78" uniqueCount="23">
  <si>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</si>
  <si>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</si>
  <si>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</si>
  <si>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</si>
  <si>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</si>
  <si>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</si>
  <si>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</si>
  <si>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</si>
  <si>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</si>
  <si>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</si>
  <si>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</si>
  <si>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</si>
  <si>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</si>
  <si>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2207, 22nd Floor, Building No 18, Daisy, Vasant Oasis, Village - Marol, Andheri East, </t>
  </si>
  <si>
    <t>aca</t>
  </si>
  <si>
    <t>rate</t>
  </si>
  <si>
    <t>fmv</t>
  </si>
  <si>
    <t>oc -2021</t>
  </si>
  <si>
    <t>Open parking</t>
  </si>
  <si>
    <t>26.07.2024</t>
  </si>
  <si>
    <t>19.07.2024</t>
  </si>
  <si>
    <t>15.05.2024</t>
  </si>
  <si>
    <t>previuos report 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</si>
</sst>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581025</xdr:colOff>
      <xdr:row>19</xdr:row>
      <xdr:rowOff>145233</xdr:rowOff>
    </xdr:from>
    <xdr:to>
      <xdr:col>30</xdr:col>
      <xdr:colOff>335372</xdr:colOff>
      <xdr:row>30</xdr:row>
      <xdr:rowOff>76690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B487AA-0576-4843-8090-526967DE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3150" y="4336233"/>
          <a:ext cx="8250647" cy="20269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29</xdr:col>
      <xdr:colOff>409575</xdr:colOff>
      <xdr:row>44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77E0A5-AC58-4174-8E29-685BF4F2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775"/>
          <a:ext cx="18087975" cy="834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29</xdr:col>
      <xdr:colOff>409575</xdr:colOff>
      <xdr:row>90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819CCE-42AE-4D2F-97B9-AC9A83A39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8087975" cy="868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29</xdr:col>
      <xdr:colOff>409575</xdr:colOff>
      <xdr:row>135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ACCFE0-5F1B-460E-9CA6-108FE923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26000"/>
          <a:ext cx="18087975" cy="834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29</xdr:col>
      <xdr:colOff>409575</xdr:colOff>
      <xdr:row>180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DD470BB-1DA6-4EEE-A165-FEAA13336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098500"/>
          <a:ext cx="18087975" cy="834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29</xdr:col>
      <xdr:colOff>409575</xdr:colOff>
      <xdr:row>227</xdr:row>
      <xdr:rowOff>161925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E1D64D-EC5F-4206-9EF6-0F08DCE62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861500"/>
          <a:ext cx="18087975" cy="854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11</xdr:col>
      <xdr:colOff>429621</xdr:colOff>
      <xdr:row>274</xdr:row>
      <xdr:rowOff>77381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B43380-4F67-4B5F-8365-35D01DB3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815000"/>
          <a:ext cx="7135221" cy="845938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230</xdr:row>
      <xdr:rowOff>0</xdr:rowOff>
    </xdr:from>
    <xdr:to>
      <xdr:col>23</xdr:col>
      <xdr:colOff>191377</xdr:colOff>
      <xdr:row>273</xdr:row>
      <xdr:rowOff>163091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FDF30F7-CCCB-4C8D-ACA8-14B623EAE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24800" y="43815000"/>
          <a:ext cx="6287377" cy="8354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3D6121-C6A1-40DA-8F71-441FD2643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7EB9D-E574-469A-94F0-8018D80E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792B39-B3F6-49EA-8D5A-457F99954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47</xdr:row>
      <xdr:rowOff>96440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B364DD-FA92-4C94-AE0C-6D3E222D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526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F45BA4-2FEB-4644-BEBE-E7D22A619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A3AE2B-C17F-4002-AD04-56F541E48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5439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489A18-6673-4954-8552-5D29E913C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2771E-7D36-407E-8D4F-490D04BEE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8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1" sqref="J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8554687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435</v>
      </c>
      <c r="C2" s="4">
        <f>B2*1.2</f>
        <v>522</v>
      </c>
      <c r="D2" s="4">
        <f t="shared" ref="D2:D13" si="2">C2*1.2</f>
        <v>626.4</v>
      </c>
      <c r="E2" s="5">
        <f t="shared" ref="E2:E13" si="3">R2</f>
        <v>14500000</v>
      </c>
      <c r="F2" s="10">
        <f t="shared" ref="F2:F13" si="4">ROUND((E2/B2),0)</f>
        <v>33333</v>
      </c>
      <c r="G2" s="10">
        <f t="shared" ref="G2:G13" si="5">ROUND((E2/C2),0)</f>
        <v>27778</v>
      </c>
      <c r="H2" s="10">
        <f t="shared" ref="H2:H13" si="6">ROUND((E2/D2),0)</f>
        <v>23148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435</v>
      </c>
      <c r="R2" s="2">
        <v>14500000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435</v>
      </c>
      <c r="C3" s="4">
        <f t="shared" ref="C3:C15" si="9">B3*1.2</f>
        <v>522</v>
      </c>
      <c r="D3" s="4">
        <f t="shared" si="2"/>
        <v>626.4</v>
      </c>
      <c r="E3" s="16">
        <f t="shared" si="3"/>
        <v>15700000</v>
      </c>
      <c r="F3" s="10">
        <f t="shared" si="4"/>
        <v>36092</v>
      </c>
      <c r="G3" s="10">
        <f t="shared" si="5"/>
        <v>30077</v>
      </c>
      <c r="H3" s="10">
        <f t="shared" si="6"/>
        <v>25064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435</v>
      </c>
      <c r="R3" s="2">
        <v>15700000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422</v>
      </c>
      <c r="C4" s="4">
        <f t="shared" si="9"/>
        <v>506.4</v>
      </c>
      <c r="D4" s="4">
        <f t="shared" si="2"/>
        <v>607.67999999999995</v>
      </c>
      <c r="E4" s="16">
        <f t="shared" si="3"/>
        <v>14200000</v>
      </c>
      <c r="F4" s="15">
        <f t="shared" si="4"/>
        <v>33649</v>
      </c>
      <c r="G4" s="10">
        <f t="shared" si="5"/>
        <v>28041</v>
      </c>
      <c r="H4" s="10">
        <f t="shared" si="6"/>
        <v>23368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422</v>
      </c>
      <c r="R4" s="2">
        <v>14200000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435</v>
      </c>
      <c r="C5" s="4">
        <f t="shared" si="9"/>
        <v>522</v>
      </c>
      <c r="D5" s="4">
        <f t="shared" si="2"/>
        <v>626.4</v>
      </c>
      <c r="E5" s="16">
        <f t="shared" si="3"/>
        <v>14500000</v>
      </c>
      <c r="F5" s="10">
        <f t="shared" si="4"/>
        <v>33333</v>
      </c>
      <c r="G5" s="10">
        <f t="shared" si="5"/>
        <v>27778</v>
      </c>
      <c r="H5" s="10">
        <f t="shared" si="6"/>
        <v>23148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435</v>
      </c>
      <c r="R5" s="2">
        <v>14500000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448</v>
      </c>
      <c r="C6" s="4">
        <f t="shared" si="9"/>
        <v>537.6</v>
      </c>
      <c r="D6" s="4">
        <f t="shared" si="2"/>
        <v>645.12</v>
      </c>
      <c r="E6" s="16">
        <f t="shared" si="3"/>
        <v>15000000</v>
      </c>
      <c r="F6" s="15">
        <f t="shared" si="4"/>
        <v>33482</v>
      </c>
      <c r="G6" s="10">
        <f t="shared" si="5"/>
        <v>27902</v>
      </c>
      <c r="H6" s="10">
        <f t="shared" si="6"/>
        <v>23251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448</v>
      </c>
      <c r="R6" s="2">
        <v>15000000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691.80228000000011</v>
      </c>
      <c r="C7" s="4">
        <f t="shared" si="9"/>
        <v>830.16273600000011</v>
      </c>
      <c r="D7" s="4">
        <f t="shared" si="2"/>
        <v>996.19528320000006</v>
      </c>
      <c r="E7" s="16">
        <f t="shared" si="3"/>
        <v>16436800</v>
      </c>
      <c r="F7" s="10">
        <f t="shared" si="4"/>
        <v>23759</v>
      </c>
      <c r="G7" s="10">
        <f t="shared" si="5"/>
        <v>19799</v>
      </c>
      <c r="H7" s="10">
        <f t="shared" si="6"/>
        <v>16500</v>
      </c>
      <c r="I7" s="10" t="e">
        <f>#REF!</f>
        <v>#REF!</v>
      </c>
      <c r="J7" s="4">
        <f t="shared" si="7"/>
        <v>64.27000000000001</v>
      </c>
      <c r="O7">
        <v>0</v>
      </c>
      <c r="P7">
        <f t="shared" si="8"/>
        <v>0</v>
      </c>
      <c r="Q7">
        <f>S7*10.764</f>
        <v>691.80228000000011</v>
      </c>
      <c r="R7" s="2">
        <v>16436800</v>
      </c>
      <c r="S7" s="8">
        <f>61.52+2.75</f>
        <v>64.27000000000001</v>
      </c>
      <c r="T7" s="8">
        <f>R7/Q7</f>
        <v>23759.389749337046</v>
      </c>
      <c r="U7" t="s">
        <v>19</v>
      </c>
    </row>
    <row r="8" spans="1:21" x14ac:dyDescent="0.25">
      <c r="A8" s="4">
        <f t="shared" si="0"/>
        <v>0</v>
      </c>
      <c r="B8" s="4">
        <f t="shared" si="1"/>
        <v>854</v>
      </c>
      <c r="C8" s="4">
        <f t="shared" si="9"/>
        <v>1024.8</v>
      </c>
      <c r="D8" s="4">
        <f t="shared" si="2"/>
        <v>1229.76</v>
      </c>
      <c r="E8" s="16">
        <f t="shared" si="3"/>
        <v>27000000</v>
      </c>
      <c r="F8" s="15">
        <f t="shared" si="4"/>
        <v>31616</v>
      </c>
      <c r="G8" s="10">
        <f t="shared" si="5"/>
        <v>26347</v>
      </c>
      <c r="H8" s="10">
        <f t="shared" si="6"/>
        <v>21956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854</v>
      </c>
      <c r="R8" s="8">
        <v>27000000</v>
      </c>
      <c r="S8" s="8"/>
      <c r="T8" s="8"/>
      <c r="U8" t="s">
        <v>20</v>
      </c>
    </row>
    <row r="9" spans="1:21" x14ac:dyDescent="0.25">
      <c r="A9" s="4">
        <f t="shared" si="0"/>
        <v>0</v>
      </c>
      <c r="B9" s="4">
        <f t="shared" si="1"/>
        <v>817</v>
      </c>
      <c r="C9" s="4">
        <f t="shared" si="9"/>
        <v>980.4</v>
      </c>
      <c r="D9" s="4">
        <f t="shared" si="2"/>
        <v>1176.48</v>
      </c>
      <c r="E9" s="16">
        <f t="shared" si="3"/>
        <v>25900000</v>
      </c>
      <c r="F9" s="15">
        <f t="shared" si="4"/>
        <v>31701</v>
      </c>
      <c r="G9" s="10">
        <f t="shared" si="5"/>
        <v>26418</v>
      </c>
      <c r="H9" s="10">
        <f t="shared" si="6"/>
        <v>22015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817</v>
      </c>
      <c r="R9" s="2">
        <v>25900000</v>
      </c>
      <c r="S9" s="8"/>
      <c r="T9" s="8"/>
      <c r="U9" t="s">
        <v>21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433</v>
      </c>
      <c r="X19" t="s">
        <v>22</v>
      </c>
    </row>
    <row r="20" spans="7:24" x14ac:dyDescent="0.25">
      <c r="G20" t="s">
        <v>15</v>
      </c>
      <c r="H20">
        <v>33500</v>
      </c>
    </row>
    <row r="21" spans="7:24" x14ac:dyDescent="0.25">
      <c r="G21" t="s">
        <v>16</v>
      </c>
      <c r="H21">
        <f>H20*H19</f>
        <v>14505500</v>
      </c>
    </row>
    <row r="22" spans="7:24" x14ac:dyDescent="0.25">
      <c r="G22" s="17" t="s">
        <v>18</v>
      </c>
      <c r="H22" s="17">
        <v>500000</v>
      </c>
    </row>
    <row r="23" spans="7:24" x14ac:dyDescent="0.25">
      <c r="H23">
        <f>H22+H21</f>
        <v>15005500</v>
      </c>
    </row>
    <row r="24" spans="7:24" x14ac:dyDescent="0.25">
      <c r="G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211" zoomScaleNormal="100" workbookViewId="0">
      <selection activeCell="N231" sqref="N2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Rent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2024-08-27T05:15:28Z</dcterms:modified>
</cp:coreProperties>
</file>