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25" i="2"/>
  <c r="H25" i="2"/>
  <c r="H23" i="2"/>
  <c r="H22" i="2"/>
  <c r="Q20" i="2"/>
  <c r="E11" i="2"/>
  <c r="Q17" i="2"/>
  <c r="Q5" i="2"/>
  <c r="N13" i="2"/>
  <c r="F2" i="2"/>
  <c r="B2" i="2"/>
  <c r="Q15" i="2"/>
  <c r="Q8" i="2"/>
  <c r="Q9" i="2" s="1"/>
  <c r="Q10" i="2" s="1"/>
  <c r="Q4" i="2"/>
  <c r="Q3" i="2"/>
  <c r="Q12" i="2" l="1"/>
  <c r="S17" i="2" s="1"/>
  <c r="Q19" i="2" l="1"/>
  <c r="Q18" i="2"/>
  <c r="M13" i="2" l="1"/>
  <c r="L13" i="2"/>
</calcChain>
</file>

<file path=xl/sharedStrings.xml><?xml version="1.0" encoding="utf-8"?>
<sst xmlns="http://schemas.openxmlformats.org/spreadsheetml/2006/main" count="18" uniqueCount="18">
  <si>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</si>
  <si>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</si>
  <si>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</si>
  <si>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</si>
  <si>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</si>
  <si>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</si>
  <si>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</si>
  <si>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</si>
  <si>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</si>
  <si>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</si>
  <si>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</si>
  <si>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</si>
  <si>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</si>
  <si>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</si>
  <si>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</si>
  <si>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</si>
  <si>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Carpet</t>
  </si>
  <si>
    <t>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</si>
</sst>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172920</xdr:colOff>
      <xdr:row>37</xdr:row>
      <xdr:rowOff>181984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36120" cy="7230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I20" sqref="I20"/>
    </sheetView>
  </sheetViews>
  <sheetFormatPr defaultRowHeight="15" x14ac:dyDescent="0.25"/>
  <cols>
    <col min="10" max="10" width="14.28515625" bestFit="1" customWidth="1"/>
    <col min="11" max="12" width="9.28515625" bestFit="1" customWidth="1"/>
    <col min="13" max="14" width="10" bestFit="1" customWidth="1"/>
    <col min="16" max="16" width="28.42578125" bestFit="1" customWidth="1"/>
    <col min="17" max="17" width="14.28515625" bestFit="1" customWidth="1"/>
  </cols>
  <sheetData>
    <row r="1" spans="1:17" x14ac:dyDescent="0.25">
      <c r="A1" t="s">
        <v>16</v>
      </c>
      <c r="B1">
        <v>880</v>
      </c>
      <c r="F1">
        <v>21282800</v>
      </c>
      <c r="P1" s="1" t="s">
        <v>0</v>
      </c>
      <c r="Q1" s="1">
        <v>2024</v>
      </c>
    </row>
    <row r="2" spans="1:17" x14ac:dyDescent="0.25">
      <c r="A2" t="s">
        <v>17</v>
      </c>
      <c r="B2">
        <f>B1*1.2</f>
        <v>1056</v>
      </c>
      <c r="F2">
        <f>F1/1056</f>
        <v>20154.166666666668</v>
      </c>
      <c r="P2" s="1" t="s">
        <v>1</v>
      </c>
      <c r="Q2" s="1">
        <v>2017</v>
      </c>
    </row>
    <row r="3" spans="1:17" x14ac:dyDescent="0.25">
      <c r="P3" s="1" t="s">
        <v>2</v>
      </c>
      <c r="Q3" s="1">
        <f>Q1-Q2</f>
        <v>7</v>
      </c>
    </row>
    <row r="4" spans="1:17" x14ac:dyDescent="0.25">
      <c r="P4" s="1"/>
      <c r="Q4" s="1">
        <f>60-Q3</f>
        <v>53</v>
      </c>
    </row>
    <row r="5" spans="1:17" x14ac:dyDescent="0.25">
      <c r="P5" s="1" t="s">
        <v>3</v>
      </c>
      <c r="Q5" s="2">
        <f>1056*3000</f>
        <v>3168000</v>
      </c>
    </row>
    <row r="6" spans="1:17" x14ac:dyDescent="0.25">
      <c r="P6" s="1" t="s">
        <v>4</v>
      </c>
      <c r="Q6" s="1"/>
    </row>
    <row r="7" spans="1:17" x14ac:dyDescent="0.25">
      <c r="P7" s="1"/>
      <c r="Q7" s="1"/>
    </row>
    <row r="8" spans="1:17" x14ac:dyDescent="0.25">
      <c r="P8" s="1" t="s">
        <v>5</v>
      </c>
      <c r="Q8" s="1">
        <f>100-10</f>
        <v>90</v>
      </c>
    </row>
    <row r="9" spans="1:17" x14ac:dyDescent="0.25">
      <c r="P9" s="1" t="s">
        <v>6</v>
      </c>
      <c r="Q9" s="1">
        <f>Q8*Q3/60</f>
        <v>10.5</v>
      </c>
    </row>
    <row r="10" spans="1:17" x14ac:dyDescent="0.25">
      <c r="E10">
        <v>81.790000000000006</v>
      </c>
      <c r="P10" s="1"/>
      <c r="Q10" s="3">
        <f>Q9%</f>
        <v>0.105</v>
      </c>
    </row>
    <row r="11" spans="1:17" x14ac:dyDescent="0.25">
      <c r="E11">
        <f>E10*10.764</f>
        <v>880.38756000000001</v>
      </c>
      <c r="P11" s="1"/>
      <c r="Q11" s="1"/>
    </row>
    <row r="12" spans="1:17" x14ac:dyDescent="0.25">
      <c r="P12" s="1" t="s">
        <v>7</v>
      </c>
      <c r="Q12" s="2">
        <f>ROUND((Q5*Q10),0)</f>
        <v>332640</v>
      </c>
    </row>
    <row r="13" spans="1:17" x14ac:dyDescent="0.25">
      <c r="J13" s="7">
        <v>22500000</v>
      </c>
      <c r="K13" s="7">
        <v>70</v>
      </c>
      <c r="L13" s="7">
        <f>K13*10.764</f>
        <v>753.4799999999999</v>
      </c>
      <c r="M13" s="7">
        <f>J13/L13</f>
        <v>29861.442904921169</v>
      </c>
      <c r="N13" s="7">
        <f>M13/1.2</f>
        <v>24884.535754100976</v>
      </c>
      <c r="P13" s="1" t="s">
        <v>8</v>
      </c>
      <c r="Q13" s="2">
        <v>880</v>
      </c>
    </row>
    <row r="14" spans="1:17" x14ac:dyDescent="0.25">
      <c r="P14" s="1" t="s">
        <v>9</v>
      </c>
      <c r="Q14" s="4">
        <v>24500</v>
      </c>
    </row>
    <row r="15" spans="1:17" x14ac:dyDescent="0.25">
      <c r="P15" s="1" t="s">
        <v>10</v>
      </c>
      <c r="Q15" s="2">
        <f>Q14*Q13</f>
        <v>21560000</v>
      </c>
    </row>
    <row r="16" spans="1:17" x14ac:dyDescent="0.25">
      <c r="P16" s="1" t="s">
        <v>11</v>
      </c>
      <c r="Q16" s="1"/>
    </row>
    <row r="17" spans="8:19" x14ac:dyDescent="0.25">
      <c r="P17" s="5" t="s">
        <v>12</v>
      </c>
      <c r="Q17" s="6">
        <f>Q15-Q12</f>
        <v>21227360</v>
      </c>
      <c r="S17">
        <f>Q17/Q13</f>
        <v>24122</v>
      </c>
    </row>
    <row r="18" spans="8:19" x14ac:dyDescent="0.25">
      <c r="P18" s="5" t="s">
        <v>13</v>
      </c>
      <c r="Q18" s="6">
        <f>ROUND((Q17*90%),0)</f>
        <v>19104624</v>
      </c>
    </row>
    <row r="19" spans="8:19" x14ac:dyDescent="0.25">
      <c r="H19">
        <v>165880</v>
      </c>
      <c r="I19">
        <f>H19/10.764</f>
        <v>15410.628019323673</v>
      </c>
      <c r="P19" s="5" t="s">
        <v>14</v>
      </c>
      <c r="Q19" s="6">
        <f>ROUND((Q17*80%),0)</f>
        <v>16981888</v>
      </c>
    </row>
    <row r="20" spans="8:19" x14ac:dyDescent="0.25">
      <c r="H20">
        <v>76250</v>
      </c>
      <c r="P20" s="5" t="s">
        <v>15</v>
      </c>
      <c r="Q20" s="6">
        <f>MROUND((Q17*0.025/12),500)</f>
        <v>44000</v>
      </c>
    </row>
    <row r="22" spans="8:19" x14ac:dyDescent="0.25">
      <c r="H22">
        <f>H19-H20</f>
        <v>89630</v>
      </c>
    </row>
    <row r="23" spans="8:19" x14ac:dyDescent="0.25">
      <c r="H23">
        <f>H22*93%</f>
        <v>83355.900000000009</v>
      </c>
    </row>
    <row r="25" spans="8:19" x14ac:dyDescent="0.25">
      <c r="H25">
        <f>H23+H20</f>
        <v>159605.90000000002</v>
      </c>
      <c r="I25">
        <f>H25/10.764</f>
        <v>14827.749907097736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2024-10-28T05:55:15Z</dcterms:modified>
</cp:coreProperties>
</file>