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India SME Asset reconstruction Company Limited\MIDC Andheri\Bhagwan Devji Rathod\20.08.2024\Flat No. 505 &amp; 506\"/>
    </mc:Choice>
  </mc:AlternateContent>
  <xr:revisionPtr revIDLastSave="0" documentId="13_ncr:1_{068EA132-571B-4E64-9F5E-E21D97E7DCE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" i="23" l="1"/>
  <c r="D19" i="23"/>
  <c r="Q5" i="4"/>
  <c r="D25" i="23" l="1"/>
  <c r="D21" i="23"/>
  <c r="D20" i="23"/>
  <c r="C5" i="25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<sst xmlns="http://schemas.openxmlformats.org/spreadsheetml/2006/main" count="126" uniqueCount="85">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</sst>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14</xdr:col>
      <xdr:colOff>315560</xdr:colOff>
      <xdr:row>50</xdr:row>
      <xdr:rowOff>106023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14BF4-F45E-456A-92DF-8AE9FE55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8849960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E100A1-6316-4C14-9963-210EF117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534581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451EA-E313-423D-9303-16D7BF90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154125.16799999998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183525.16799999998</v>
      </c>
      <c r="D9" s="58" t="s">
        <v>62</v>
      </c>
      <c r="E9" s="59">
        <f>C9/10.764</f>
        <v>17049.904124860645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52</v>
      </c>
      <c r="D13" s="65">
        <f>D12-C13</f>
        <v>48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19" sqref="I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40200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36700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52</v>
      </c>
      <c r="D7" s="24">
        <v>2024</v>
      </c>
    </row>
    <row r="8" spans="1:5" x14ac:dyDescent="0.25">
      <c r="A8" s="15" t="s">
        <v>18</v>
      </c>
      <c r="B8" s="23"/>
      <c r="C8" s="24">
        <f>C9-C7</f>
        <v>8</v>
      </c>
      <c r="D8" s="24">
        <v>1972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78</v>
      </c>
      <c r="D10" s="24"/>
    </row>
    <row r="11" spans="1:5" x14ac:dyDescent="0.25">
      <c r="A11" s="15"/>
      <c r="B11" s="25"/>
      <c r="C11" s="26">
        <f>C10%</f>
        <v>0.78</v>
      </c>
      <c r="D11" s="26"/>
    </row>
    <row r="12" spans="1:5" x14ac:dyDescent="0.25">
      <c r="A12" s="15" t="s">
        <v>21</v>
      </c>
      <c r="B12" s="18"/>
      <c r="C12" s="19">
        <f>C6*C11</f>
        <v>2730</v>
      </c>
      <c r="D12" s="22"/>
    </row>
    <row r="13" spans="1:5" x14ac:dyDescent="0.25">
      <c r="A13" s="15" t="s">
        <v>22</v>
      </c>
      <c r="B13" s="18"/>
      <c r="C13" s="19">
        <f>C6-C12</f>
        <v>770</v>
      </c>
      <c r="D13" s="22"/>
    </row>
    <row r="14" spans="1:5" x14ac:dyDescent="0.25">
      <c r="A14" s="15" t="s">
        <v>15</v>
      </c>
      <c r="B14" s="18"/>
      <c r="C14" s="19">
        <f>C5</f>
        <v>36700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37470</v>
      </c>
      <c r="D16" s="20">
        <v>37500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1450</v>
      </c>
      <c r="D18" s="29">
        <v>1450</v>
      </c>
    </row>
    <row r="19" spans="1:5" x14ac:dyDescent="0.25">
      <c r="A19" s="15" t="s">
        <v>74</v>
      </c>
      <c r="B19" s="6"/>
      <c r="C19" s="30">
        <f>C18*C16</f>
        <v>54331500</v>
      </c>
      <c r="D19" s="30">
        <f>D18*D16</f>
        <v>54375000</v>
      </c>
      <c r="E19" s="65"/>
    </row>
    <row r="20" spans="1:5" x14ac:dyDescent="0.25">
      <c r="A20" s="15" t="s">
        <v>24</v>
      </c>
      <c r="C20" s="31">
        <f>C19*85%</f>
        <v>46181775</v>
      </c>
      <c r="D20" s="31">
        <f>D19*85%</f>
        <v>46218750</v>
      </c>
      <c r="E20" s="65"/>
    </row>
    <row r="21" spans="1:5" x14ac:dyDescent="0.25">
      <c r="A21" s="15" t="s">
        <v>25</v>
      </c>
      <c r="C21" s="31">
        <f>C19*70%</f>
        <v>38032050</v>
      </c>
      <c r="D21" s="31">
        <f>D19*70%</f>
        <v>38062500</v>
      </c>
      <c r="E21" s="65"/>
    </row>
    <row r="22" spans="1:5" x14ac:dyDescent="0.25">
      <c r="A22" s="15"/>
    </row>
    <row r="23" spans="1:5" x14ac:dyDescent="0.25">
      <c r="A23" s="32" t="s">
        <v>26</v>
      </c>
      <c r="B23" s="33"/>
      <c r="C23" s="34">
        <f>C4*C18</f>
        <v>5075000</v>
      </c>
      <c r="D23" s="34">
        <f>D4*D18</f>
        <v>0</v>
      </c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113190.625</v>
      </c>
      <c r="D25" s="31">
        <f>D19*0.025/12</f>
        <v>113281.25</v>
      </c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" sqref="G2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562.5</v>
      </c>
      <c r="C2" s="4">
        <f t="shared" ref="C2:C16" si="1">B2*1.2</f>
        <v>675</v>
      </c>
      <c r="D2" s="4">
        <f t="shared" ref="D2:D16" si="2">C2*1.2</f>
        <v>810</v>
      </c>
      <c r="E2" s="5">
        <f t="shared" ref="E2:E16" si="3">R2</f>
        <v>25000000</v>
      </c>
      <c r="F2" s="4">
        <f t="shared" ref="F2:F15" si="4">ROUND((E2/B2),0)</f>
        <v>44444</v>
      </c>
      <c r="G2" s="73">
        <f t="shared" ref="G2:G15" si="5">ROUND((E2/C2),0)</f>
        <v>37037</v>
      </c>
      <c r="H2" s="73">
        <f t="shared" ref="H2:H15" si="6">ROUND((E2/D2),0)</f>
        <v>30864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675</v>
      </c>
      <c r="Q2" s="7">
        <f t="shared" ref="Q2:Q10" si="9">P2/1.2</f>
        <v>562.5</v>
      </c>
      <c r="R2" s="74">
        <v>25000000</v>
      </c>
      <c r="S2" s="2"/>
    </row>
    <row r="3" spans="1:19" x14ac:dyDescent="0.25">
      <c r="A3" s="4">
        <v>2</v>
      </c>
      <c r="B3" s="4">
        <f t="shared" si="0"/>
        <v>875</v>
      </c>
      <c r="C3" s="4">
        <f t="shared" si="1"/>
        <v>1050</v>
      </c>
      <c r="D3" s="4">
        <f t="shared" si="2"/>
        <v>1260</v>
      </c>
      <c r="E3" s="5">
        <f t="shared" si="3"/>
        <v>45000000</v>
      </c>
      <c r="F3" s="4">
        <f t="shared" si="4"/>
        <v>51429</v>
      </c>
      <c r="G3" s="73">
        <f t="shared" si="5"/>
        <v>42857</v>
      </c>
      <c r="H3" s="73">
        <f t="shared" si="6"/>
        <v>35714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ref="P2:P10" si="10">O3/1.2</f>
        <v>0</v>
      </c>
      <c r="Q3" s="7">
        <v>875</v>
      </c>
      <c r="R3" s="74">
        <v>45000000</v>
      </c>
      <c r="S3" s="2"/>
    </row>
    <row r="4" spans="1:19" x14ac:dyDescent="0.25">
      <c r="A4" s="4">
        <v>3</v>
      </c>
      <c r="B4" s="4">
        <f t="shared" si="0"/>
        <v>900</v>
      </c>
      <c r="C4" s="4">
        <f t="shared" si="1"/>
        <v>1080</v>
      </c>
      <c r="D4" s="4">
        <f t="shared" si="2"/>
        <v>1296</v>
      </c>
      <c r="E4" s="5">
        <f t="shared" si="3"/>
        <v>47500000</v>
      </c>
      <c r="F4" s="4">
        <f t="shared" si="4"/>
        <v>52778</v>
      </c>
      <c r="G4" s="4">
        <f t="shared" si="5"/>
        <v>43981</v>
      </c>
      <c r="H4" s="4">
        <f t="shared" si="6"/>
        <v>36651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900</v>
      </c>
      <c r="R4" s="2">
        <v>47500000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5" workbookViewId="0">
      <selection activeCell="Q16" sqref="Q16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2024-08-22T11:12:39Z</dcterms:modified>
</cp:coreProperties>
</file>