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India SME Asset reconstruction Company Limited\MIDC Andheri\Bhagwan Devji Rathod\"/>
    </mc:Choice>
  </mc:AlternateContent>
  <xr:revisionPtr revIDLastSave="0" documentId="13_ncr:1_{3AE046D9-6ECB-47D0-B7DB-62EEC1151EC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K5" i="1"/>
  <c r="M6" i="1" l="1"/>
  <c r="M5" i="1"/>
  <c r="M4" i="1"/>
  <c r="L4" i="1"/>
  <c r="M3" i="1"/>
  <c r="L3" i="1"/>
  <c r="K4" i="1"/>
  <c r="K3" i="1"/>
  <c r="J4" i="1"/>
  <c r="J3" i="1"/>
  <c r="L6" i="1" l="1"/>
  <c r="M7" i="1"/>
  <c r="L5" i="1"/>
  <c r="K7" i="1"/>
  <c r="L7" i="1" l="1"/>
  <c r="G4" i="1"/>
  <c r="H4" i="1" s="1"/>
  <c r="G3" i="1"/>
  <c r="H3" i="1" s="1"/>
  <c r="H6" i="1"/>
  <c r="H5" i="1"/>
  <c r="G6" i="1"/>
  <c r="G5" i="1"/>
</calcChain>
</file>

<file path=xl/sharedStrings.xml><?xml version="1.0" encoding="utf-8"?>
<sst xmlns="http://schemas.openxmlformats.org/spreadsheetml/2006/main" count="35" uniqueCount="33">
  <si>
    <t>Sr. No.</t>
  </si>
  <si>
    <t>Client Name</t>
  </si>
  <si>
    <t>Property Addres</t>
  </si>
  <si>
    <t>Documents Received</t>
  </si>
  <si>
    <t>Pending Documents</t>
  </si>
  <si>
    <t>Flat No. 505, 5th Floor, C Wing, Poonam Apartments CHSL, Shiv Sagar Estate, Off. Dr. Annie Besant Road, Worli, Mumbai - 400018</t>
  </si>
  <si>
    <t>Bhagwan Devji Rathod</t>
  </si>
  <si>
    <t>Flat No. 506, 5th Floor, C Wing, Poonam Apartments CHSL, Shiv Sagar Estate, Off. Dr. Annie Besant Road, Worli, Mumbai - 400018</t>
  </si>
  <si>
    <t>Arunoday Industries</t>
  </si>
  <si>
    <t xml:space="preserve">Agreement for Sale dated 22.11.1990 in the name of M/s. PANATRON, Agreement for Sale dated 12.07.1972 in the name of M/s. Overseas Machinery Stores, </t>
  </si>
  <si>
    <t>Office No. 2, 2nd Floor, Readymoney Terrace, 167, Dr. Annie Besant Road, Worli, Mumbai - 400018</t>
  </si>
  <si>
    <t>Arunoday Steel Industries</t>
  </si>
  <si>
    <t>Office No. 3, 2nd Floor, Readymoney Terrace, 167, Dr. Annie Besant Road, Worli, Mumbai - 400018</t>
  </si>
  <si>
    <t>Agreement for Sale dated 10.12.1972, Deed of Partnership dated 10.03.1993, Share Certificate</t>
  </si>
  <si>
    <t>Agreement for Sale in the name of Bhagwan Devji Rathod, Area Page, Approved Plan Copy, Occupancy Certificate, Commencement Certificate, Maintenance Bill, Property Tax Bill, Electricity Bill, Share Certificate</t>
  </si>
  <si>
    <t>Area Page, Approved Plan Copy, Occupancy Certificate, Commencement Certificate, Maintenance Bill, Property Tax Bill, Electricity Bill, Share Certificate</t>
  </si>
  <si>
    <t>Agreement for Sale in the name of Arunoday Industries, Area Page, Approved Plan Copy, Occupancy Certificate, Commencement Certificate, Maintenance Bill, Property Tax Bill, Electricity Bill, Share Certificate</t>
  </si>
  <si>
    <t>Agreement for Sale dated 22.02.1973, MB</t>
  </si>
  <si>
    <t>Agreement for Sale dated 21.03.1973 in the name of Rajani Rasiklal Trivedi, MB</t>
  </si>
  <si>
    <t>Documented Area</t>
  </si>
  <si>
    <t>YOC</t>
  </si>
  <si>
    <t>Age of the Building</t>
  </si>
  <si>
    <t>Balance Life</t>
  </si>
  <si>
    <t>Measured Carpet Area</t>
  </si>
  <si>
    <t>BUA - 575</t>
  </si>
  <si>
    <t>BUA - 875</t>
  </si>
  <si>
    <t>Rate</t>
  </si>
  <si>
    <t>Total Value</t>
  </si>
  <si>
    <t>Fair Market Value</t>
  </si>
  <si>
    <t>Realizable Value</t>
  </si>
  <si>
    <t>Distress Value</t>
  </si>
  <si>
    <t>CA - 154</t>
  </si>
  <si>
    <t>CA - 469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</si>
</sst>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0" fillId="0" borderId="1" xfId="1" applyNumberFormat="1" applyFont="1" applyBorder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1"/>
  <sheetViews>
    <sheetView tabSelected="1" workbookViewId="0">
      <selection activeCell="H15" sqref="H15"/>
    </sheetView>
  </sheetViews>
  <sheetFormatPr defaultRowHeight="15" x14ac:dyDescent="0.25"/>
  <cols>
    <col min="1" max="1" width="4.140625" style="4" bestFit="1" customWidth="1"/>
    <col min="2" max="2" width="19.140625" style="1" bestFit="1" customWidth="1"/>
    <col min="3" max="3" width="19.140625" style="1" customWidth="1"/>
    <col min="4" max="4" width="37.140625" style="1" bestFit="1" customWidth="1"/>
    <col min="5" max="5" width="17.28515625" style="1" bestFit="1" customWidth="1"/>
    <col min="6" max="6" width="9" style="1" bestFit="1" customWidth="1"/>
    <col min="7" max="7" width="18.140625" style="1" bestFit="1" customWidth="1"/>
    <col min="8" max="8" width="11.5703125" style="1" bestFit="1" customWidth="1"/>
    <col min="9" max="9" width="16.42578125" style="1" customWidth="1"/>
    <col min="10" max="10" width="10" style="1" customWidth="1"/>
    <col min="11" max="13" width="14.28515625" style="1" bestFit="1" customWidth="1"/>
    <col min="14" max="14" width="39.85546875" style="1" customWidth="1"/>
    <col min="15" max="15" width="49.5703125" style="1" bestFit="1" customWidth="1"/>
    <col min="16" max="16384" width="9.140625" style="1"/>
  </cols>
  <sheetData>
    <row r="2" spans="1:15" s="4" customFormat="1" ht="30" x14ac:dyDescent="0.25">
      <c r="A2" s="3" t="s">
        <v>0</v>
      </c>
      <c r="B2" s="3" t="s">
        <v>1</v>
      </c>
      <c r="C2" s="3"/>
      <c r="D2" s="3" t="s">
        <v>2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26</v>
      </c>
      <c r="K2" s="3" t="s">
        <v>28</v>
      </c>
      <c r="L2" s="3" t="s">
        <v>29</v>
      </c>
      <c r="M2" s="3" t="s">
        <v>30</v>
      </c>
      <c r="N2" s="3" t="s">
        <v>3</v>
      </c>
      <c r="O2" s="3" t="s">
        <v>4</v>
      </c>
    </row>
    <row r="3" spans="1:15" ht="60" x14ac:dyDescent="0.25">
      <c r="A3" s="5">
        <v>1</v>
      </c>
      <c r="B3" s="2" t="s">
        <v>6</v>
      </c>
      <c r="C3" s="2"/>
      <c r="D3" s="2" t="s">
        <v>5</v>
      </c>
      <c r="E3" s="6" t="s">
        <v>24</v>
      </c>
      <c r="F3" s="6">
        <v>1972</v>
      </c>
      <c r="G3" s="6">
        <f t="shared" ref="G3:G4" si="0">2024-F3</f>
        <v>52</v>
      </c>
      <c r="H3" s="6">
        <f t="shared" ref="H3:H4" si="1">60-G3</f>
        <v>8</v>
      </c>
      <c r="I3" s="11">
        <v>1264</v>
      </c>
      <c r="J3" s="6">
        <f>45000/1.2</f>
        <v>37500</v>
      </c>
      <c r="K3" s="6">
        <f>J3*575</f>
        <v>21562500</v>
      </c>
      <c r="L3" s="6">
        <f>K3*0.85</f>
        <v>18328125</v>
      </c>
      <c r="M3" s="6">
        <f>K3*0.7</f>
        <v>15093749.999999998</v>
      </c>
      <c r="N3" s="2" t="s">
        <v>18</v>
      </c>
      <c r="O3" s="2" t="s">
        <v>14</v>
      </c>
    </row>
    <row r="4" spans="1:15" ht="60" x14ac:dyDescent="0.25">
      <c r="A4" s="5">
        <v>2</v>
      </c>
      <c r="B4" s="2" t="s">
        <v>6</v>
      </c>
      <c r="C4" s="2"/>
      <c r="D4" s="2" t="s">
        <v>7</v>
      </c>
      <c r="E4" s="6" t="s">
        <v>25</v>
      </c>
      <c r="F4" s="6">
        <v>1972</v>
      </c>
      <c r="G4" s="6">
        <f t="shared" si="0"/>
        <v>52</v>
      </c>
      <c r="H4" s="6">
        <f t="shared" si="1"/>
        <v>8</v>
      </c>
      <c r="I4" s="12"/>
      <c r="J4" s="6">
        <f>45000/1.2</f>
        <v>37500</v>
      </c>
      <c r="K4" s="6">
        <f>J4*875</f>
        <v>32812500</v>
      </c>
      <c r="L4" s="6">
        <f>K4*0.85</f>
        <v>27890625</v>
      </c>
      <c r="M4" s="6">
        <f>K4*0.7</f>
        <v>22968750</v>
      </c>
      <c r="N4" s="2" t="s">
        <v>17</v>
      </c>
      <c r="O4" s="2" t="s">
        <v>15</v>
      </c>
    </row>
    <row r="5" spans="1:15" ht="75" x14ac:dyDescent="0.25">
      <c r="A5" s="5">
        <v>3</v>
      </c>
      <c r="B5" s="2" t="s">
        <v>8</v>
      </c>
      <c r="C5" s="2"/>
      <c r="D5" s="2" t="s">
        <v>10</v>
      </c>
      <c r="E5" s="6" t="s">
        <v>31</v>
      </c>
      <c r="F5" s="6">
        <v>1965</v>
      </c>
      <c r="G5" s="6">
        <f>2024-F5</f>
        <v>59</v>
      </c>
      <c r="H5" s="6">
        <f>60-G5</f>
        <v>1</v>
      </c>
      <c r="I5" s="6">
        <v>156</v>
      </c>
      <c r="J5" s="6">
        <v>33600</v>
      </c>
      <c r="K5" s="9">
        <f>J5*154</f>
        <v>5174400</v>
      </c>
      <c r="L5" s="6">
        <f>K5*0.85</f>
        <v>4398240</v>
      </c>
      <c r="M5" s="6">
        <f>K5*0.7</f>
        <v>3622080</v>
      </c>
      <c r="N5" s="2" t="s">
        <v>9</v>
      </c>
      <c r="O5" s="2" t="s">
        <v>16</v>
      </c>
    </row>
    <row r="6" spans="1:15" ht="45" x14ac:dyDescent="0.25">
      <c r="A6" s="5">
        <v>4</v>
      </c>
      <c r="B6" s="2" t="s">
        <v>11</v>
      </c>
      <c r="C6" s="2"/>
      <c r="D6" s="2" t="s">
        <v>12</v>
      </c>
      <c r="E6" s="6" t="s">
        <v>32</v>
      </c>
      <c r="F6" s="6">
        <v>1965</v>
      </c>
      <c r="G6" s="6">
        <f>2024-F6</f>
        <v>59</v>
      </c>
      <c r="H6" s="6">
        <f>60-G6</f>
        <v>1</v>
      </c>
      <c r="I6" s="6">
        <v>472</v>
      </c>
      <c r="J6" s="6">
        <v>33600</v>
      </c>
      <c r="K6" s="6">
        <f>J6*469</f>
        <v>15758400</v>
      </c>
      <c r="L6" s="6">
        <f>K6*0.85</f>
        <v>13394640</v>
      </c>
      <c r="M6" s="6">
        <f>K6*0.7</f>
        <v>11030880</v>
      </c>
      <c r="N6" s="2" t="s">
        <v>13</v>
      </c>
      <c r="O6" s="7" t="s">
        <v>15</v>
      </c>
    </row>
    <row r="7" spans="1:15" ht="30.75" customHeight="1" x14ac:dyDescent="0.25">
      <c r="A7" s="13" t="s">
        <v>27</v>
      </c>
      <c r="B7" s="13"/>
      <c r="C7" s="13"/>
      <c r="D7" s="13"/>
      <c r="E7" s="13"/>
      <c r="F7" s="13"/>
      <c r="G7" s="13"/>
      <c r="H7" s="13"/>
      <c r="I7" s="13"/>
      <c r="J7" s="13"/>
      <c r="K7" s="8">
        <f>SUM(K3:K6)</f>
        <v>75307800</v>
      </c>
      <c r="L7" s="8">
        <f>SUM(L3:L6)</f>
        <v>64011630</v>
      </c>
      <c r="M7" s="8">
        <f>SUM(M3:M6)</f>
        <v>52715460</v>
      </c>
      <c r="N7" s="2"/>
    </row>
    <row r="15" spans="1:15" x14ac:dyDescent="0.25">
      <c r="E15" s="10"/>
    </row>
    <row r="16" spans="1:15" x14ac:dyDescent="0.25">
      <c r="E16" s="10"/>
    </row>
    <row r="17" spans="5:5" x14ac:dyDescent="0.25">
      <c r="E17" s="10"/>
    </row>
    <row r="18" spans="5:5" x14ac:dyDescent="0.25">
      <c r="E18" s="10"/>
    </row>
    <row r="19" spans="5:5" x14ac:dyDescent="0.25">
      <c r="E19" s="10"/>
    </row>
    <row r="20" spans="5:5" x14ac:dyDescent="0.25">
      <c r="E20" s="10"/>
    </row>
    <row r="21" spans="5:5" x14ac:dyDescent="0.25">
      <c r="E21" s="10"/>
    </row>
  </sheetData>
  <mergeCells count="2">
    <mergeCell ref="I3:I4"/>
    <mergeCell ref="A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VASTUKALA-22</dc:creator>
  <cp:lastModifiedBy>VASTUKALA-22</cp:lastModifiedBy>
  <dcterms:created xsi:type="dcterms:W3CDTF">2015-06-05T18:17:20Z</dcterms:created>
  <dcterms:modified xsi:type="dcterms:W3CDTF">2024-02-03T07:07:46Z</dcterms:modified>
</cp:coreProperties>
</file>