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Backbay Reclamation\Pravinkumar Maganlal Jain\Unit No. 318\"/>
    </mc:Choice>
  </mc:AlternateContent>
  <xr:revisionPtr revIDLastSave="0" documentId="13_ncr:1_{3470284F-F120-480E-AE3D-D945D041394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4" l="1"/>
  <c r="P2" i="4"/>
  <c r="Q7" i="4"/>
  <c r="P4" i="4"/>
  <c r="P3" i="4"/>
  <c r="G29" i="4"/>
  <c r="C5" i="25" l="1"/>
  <c r="C4" i="25"/>
  <c r="C3" i="25"/>
  <c r="B2" i="4"/>
  <c r="C2" i="4" s="1"/>
  <c r="Q3" i="4"/>
  <c r="B3" i="4" s="1"/>
  <c r="C3" i="4" s="1"/>
  <c r="D3" i="4" s="1"/>
  <c r="Q5" i="4"/>
  <c r="P6" i="4"/>
  <c r="Q6" i="4" s="1"/>
  <c r="B6" i="4" s="1"/>
  <c r="C6" i="4" s="1"/>
  <c r="B7" i="4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<sst xmlns="http://schemas.openxmlformats.org/spreadsheetml/2006/main" count="132" uniqueCount="90">
  <si>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</si>
  <si>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</si>
  <si>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</si>
  <si>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</si>
  <si>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</si>
  <si>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</si>
  <si>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</si>
  <si>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</si>
  <si>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</si>
  <si>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</si>
  <si>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</si>
  <si>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</si>
  <si>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</si>
  <si>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</si>
  <si>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</si>
  <si>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</si>
  <si>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</si>
  <si>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</si>
  <si>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</si>
  <si>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</si>
  <si>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</si>
  <si>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</si>
  <si>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</si>
  <si>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</si>
  <si>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</si>
  <si>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</si>
  <si>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</si>
  <si>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</si>
  <si>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</si>
  <si>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</si>
  <si>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</si>
  <si>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</si>
  <si>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</si>
  <si>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</si>
  <si>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</si>
  <si>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</si>
  <si>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</si>
  <si>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</si>
  <si>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</si>
  <si>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</si>
  <si>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</si>
  <si>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</si>
  <si>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</si>
  <si>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</si>
  <si>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</si>
  <si>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</si>
  <si>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</si>
  <si>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</si>
  <si>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</si>
  <si>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</si>
  <si>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</si>
  <si>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</si>
  <si>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</si>
  <si>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</si>
  <si>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</si>
  <si>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</si>
  <si>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</si>
  <si>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</si>
  <si>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</si>
  <si>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</si>
  <si>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</si>
  <si>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</si>
  <si>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</si>
  <si>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</si>
  <si>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</si>
  <si>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</si>
  <si>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</si>
  <si>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</si>
  <si>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</si>
  <si>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</si>
  <si>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</si>
  <si>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</si>
  <si>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</si>
  <si>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</si>
  <si>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</si>
  <si>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</si>
  <si>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</si>
  <si>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</si>
  <si>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</si>
  <si>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</si>
  <si>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</si>
  <si>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</si>
  <si>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</si>
  <si>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</si>
  <si>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- 1972</t>
  </si>
  <si>
    <t>UNIT NO.</t>
  </si>
  <si>
    <t>IGR-17.05.24</t>
  </si>
  <si>
    <t>IGR-27.09.23</t>
  </si>
  <si>
    <t>IGR-23.08.22</t>
  </si>
  <si>
    <t>IGR-27.01.22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</si>
</sst>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45F6A-8A48-4342-BC7A-3EE653F4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0</xdr:row>
      <xdr:rowOff>0</xdr:rowOff>
    </xdr:from>
    <xdr:to>
      <xdr:col>28</xdr:col>
      <xdr:colOff>58259</xdr:colOff>
      <xdr:row>47</xdr:row>
      <xdr:rowOff>96476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3F5305-503E-45BB-B586-B4DB0235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0"/>
          <a:ext cx="7944959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B9D46-8078-42B7-9DD0-95D102BF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1455EA-667F-4B7A-8522-67D41236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87C31-38C9-4123-B6B6-68B3B472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09E43-5538-4BBD-AE4B-0EA5A5CF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96486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07EBAB-DC89-4293-BABD-01D3FAA8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5E69A-77FC-4EB6-AE1F-02CE98DA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154125.16799999998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183525.16799999998</v>
      </c>
      <c r="D9" s="58" t="s">
        <v>62</v>
      </c>
      <c r="E9" s="59">
        <f>C9/10.764</f>
        <v>17049.904124860645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52</v>
      </c>
      <c r="D13" s="65">
        <f>D12-C13</f>
        <v>48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16300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52</v>
      </c>
      <c r="D7" s="24">
        <v>2024</v>
      </c>
    </row>
    <row r="8" spans="1:5" x14ac:dyDescent="0.25">
      <c r="A8" s="15" t="s">
        <v>18</v>
      </c>
      <c r="B8" s="23"/>
      <c r="C8" s="24">
        <f>C9-C7</f>
        <v>8</v>
      </c>
      <c r="D8" s="24">
        <v>1972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78</v>
      </c>
      <c r="D10" s="24"/>
    </row>
    <row r="11" spans="1:5" x14ac:dyDescent="0.25">
      <c r="A11" s="15"/>
      <c r="B11" s="25"/>
      <c r="C11" s="26">
        <f>C10%</f>
        <v>0.78</v>
      </c>
      <c r="D11" s="26"/>
    </row>
    <row r="12" spans="1:5" x14ac:dyDescent="0.25">
      <c r="A12" s="15" t="s">
        <v>21</v>
      </c>
      <c r="B12" s="18"/>
      <c r="C12" s="19">
        <f>C6*C11</f>
        <v>2106</v>
      </c>
      <c r="D12" s="22"/>
    </row>
    <row r="13" spans="1:5" x14ac:dyDescent="0.25">
      <c r="A13" s="15" t="s">
        <v>22</v>
      </c>
      <c r="B13" s="18"/>
      <c r="C13" s="19">
        <f>C6-C12</f>
        <v>594</v>
      </c>
      <c r="D13" s="22"/>
    </row>
    <row r="14" spans="1:5" x14ac:dyDescent="0.25">
      <c r="A14" s="15" t="s">
        <v>15</v>
      </c>
      <c r="B14" s="18"/>
      <c r="C14" s="19">
        <f>C5</f>
        <v>16300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16894</v>
      </c>
      <c r="D16" s="22"/>
    </row>
    <row r="17" spans="1:5" x14ac:dyDescent="0.25">
      <c r="A17" t="s">
        <v>85</v>
      </c>
      <c r="B17" s="23"/>
      <c r="C17" s="24">
        <v>318</v>
      </c>
      <c r="D17" s="24"/>
    </row>
    <row r="18" spans="1:5" x14ac:dyDescent="0.25">
      <c r="A18" s="71" t="str">
        <f>E3</f>
        <v>ACA</v>
      </c>
      <c r="B18" s="7"/>
      <c r="C18" s="29">
        <v>700</v>
      </c>
      <c r="D18" s="24"/>
    </row>
    <row r="19" spans="1:5" x14ac:dyDescent="0.25">
      <c r="A19" s="15" t="s">
        <v>73</v>
      </c>
      <c r="B19" s="6"/>
      <c r="C19" s="30">
        <f>C18*C16</f>
        <v>11825800</v>
      </c>
      <c r="D19" s="72"/>
      <c r="E19" s="65"/>
    </row>
    <row r="20" spans="1:5" x14ac:dyDescent="0.25">
      <c r="A20" s="15" t="s">
        <v>24</v>
      </c>
      <c r="C20" s="31">
        <f>C19*90%</f>
        <v>10643220</v>
      </c>
      <c r="D20" s="30"/>
      <c r="E20" s="65"/>
    </row>
    <row r="21" spans="1:5" x14ac:dyDescent="0.25">
      <c r="A21" s="15" t="s">
        <v>25</v>
      </c>
      <c r="C21" s="31">
        <f>C19*80%</f>
        <v>9460640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1890000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24637.083333333332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7" sqref="V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675</v>
      </c>
      <c r="C2" s="4">
        <f t="shared" ref="C2:C16" si="1">B2*1.2</f>
        <v>810</v>
      </c>
      <c r="D2" s="4">
        <f t="shared" ref="D2:D16" si="2">C2*1.2</f>
        <v>972</v>
      </c>
      <c r="E2" s="5">
        <f t="shared" ref="E2:E16" si="3">R2</f>
        <v>11200000</v>
      </c>
      <c r="F2" s="74">
        <f t="shared" ref="F2:F15" si="4">ROUND((E2/B2),0)</f>
        <v>16593</v>
      </c>
      <c r="G2" s="74">
        <f t="shared" ref="G2:G15" si="5">ROUND((E2/C2),0)</f>
        <v>13827</v>
      </c>
      <c r="H2" s="74">
        <f t="shared" ref="H2:H15" si="6">ROUND((E2/D2),0)</f>
        <v>11523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675</v>
      </c>
      <c r="R2" s="75">
        <v>11200000</v>
      </c>
      <c r="S2" s="75" t="s">
        <v>86</v>
      </c>
    </row>
    <row r="3" spans="1:19" x14ac:dyDescent="0.25">
      <c r="A3" s="4">
        <v>2</v>
      </c>
      <c r="B3" s="4">
        <f t="shared" si="0"/>
        <v>675.17189999999994</v>
      </c>
      <c r="C3" s="4">
        <f t="shared" si="1"/>
        <v>810.20627999999988</v>
      </c>
      <c r="D3" s="4">
        <f t="shared" si="2"/>
        <v>972.24753599999985</v>
      </c>
      <c r="E3" s="5">
        <f t="shared" si="3"/>
        <v>9000000</v>
      </c>
      <c r="F3" s="4">
        <f t="shared" si="4"/>
        <v>13330</v>
      </c>
      <c r="G3" s="4">
        <f t="shared" si="5"/>
        <v>11108</v>
      </c>
      <c r="H3" s="4">
        <f t="shared" si="6"/>
        <v>9257</v>
      </c>
      <c r="I3" s="4">
        <f t="shared" si="7"/>
        <v>0</v>
      </c>
      <c r="J3" s="4">
        <f t="shared" si="8"/>
        <v>0</v>
      </c>
      <c r="O3">
        <v>0</v>
      </c>
      <c r="P3">
        <f>75.27*10.764</f>
        <v>810.20627999999988</v>
      </c>
      <c r="Q3">
        <f t="shared" ref="Q2:Q10" si="10">P3/1.2</f>
        <v>675.17189999999994</v>
      </c>
      <c r="R3" s="2">
        <v>9000000</v>
      </c>
      <c r="S3" s="2" t="s">
        <v>87</v>
      </c>
    </row>
    <row r="4" spans="1:19" x14ac:dyDescent="0.25">
      <c r="A4" s="4">
        <v>3</v>
      </c>
      <c r="B4" s="4">
        <f t="shared" si="0"/>
        <v>675</v>
      </c>
      <c r="C4" s="4">
        <f t="shared" si="1"/>
        <v>810</v>
      </c>
      <c r="D4" s="4">
        <f t="shared" si="2"/>
        <v>972</v>
      </c>
      <c r="E4" s="5">
        <f t="shared" si="3"/>
        <v>9600000</v>
      </c>
      <c r="F4" s="4">
        <f t="shared" si="4"/>
        <v>14222</v>
      </c>
      <c r="G4" s="4">
        <f t="shared" si="5"/>
        <v>11852</v>
      </c>
      <c r="H4" s="4">
        <f t="shared" si="6"/>
        <v>9877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1">O4/1.2</f>
        <v>0</v>
      </c>
      <c r="Q4">
        <v>675</v>
      </c>
      <c r="R4" s="2">
        <v>9600000</v>
      </c>
      <c r="S4" s="2" t="s">
        <v>89</v>
      </c>
    </row>
    <row r="5" spans="1:19" x14ac:dyDescent="0.25">
      <c r="A5" s="4">
        <v>4</v>
      </c>
      <c r="B5" s="4">
        <f t="shared" si="0"/>
        <v>320.83333333333337</v>
      </c>
      <c r="C5" s="4">
        <f t="shared" si="1"/>
        <v>385.00000000000006</v>
      </c>
      <c r="D5" s="4">
        <f t="shared" si="2"/>
        <v>462.00000000000006</v>
      </c>
      <c r="E5" s="5">
        <f t="shared" si="3"/>
        <v>5500000</v>
      </c>
      <c r="F5" s="4">
        <f t="shared" si="4"/>
        <v>17143</v>
      </c>
      <c r="G5" s="4">
        <f t="shared" si="5"/>
        <v>14286</v>
      </c>
      <c r="H5" s="4">
        <f t="shared" si="6"/>
        <v>11905</v>
      </c>
      <c r="I5" s="4">
        <f t="shared" si="7"/>
        <v>0</v>
      </c>
      <c r="J5" s="4">
        <f t="shared" si="8"/>
        <v>0</v>
      </c>
      <c r="O5">
        <v>0</v>
      </c>
      <c r="P5">
        <v>385</v>
      </c>
      <c r="Q5">
        <f t="shared" si="10"/>
        <v>320.83333333333337</v>
      </c>
      <c r="R5" s="2">
        <v>5500000</v>
      </c>
      <c r="S5" s="2" t="s">
        <v>88</v>
      </c>
    </row>
    <row r="6" spans="1:19" x14ac:dyDescent="0.25">
      <c r="A6" s="4">
        <v>5</v>
      </c>
      <c r="B6" s="4">
        <f t="shared" si="0"/>
        <v>1770.8333333333335</v>
      </c>
      <c r="C6" s="4">
        <f t="shared" si="1"/>
        <v>2125</v>
      </c>
      <c r="D6" s="4">
        <f t="shared" si="2"/>
        <v>2550</v>
      </c>
      <c r="E6" s="5">
        <f t="shared" si="3"/>
        <v>50000000</v>
      </c>
      <c r="F6" s="4">
        <f t="shared" si="4"/>
        <v>28235</v>
      </c>
      <c r="G6" s="4">
        <f t="shared" si="5"/>
        <v>23529</v>
      </c>
      <c r="H6" s="4">
        <f t="shared" si="6"/>
        <v>19608</v>
      </c>
      <c r="I6" s="4">
        <f t="shared" si="7"/>
        <v>0</v>
      </c>
      <c r="J6" s="4">
        <f t="shared" si="8"/>
        <v>0</v>
      </c>
      <c r="O6">
        <v>2550</v>
      </c>
      <c r="P6">
        <f t="shared" si="11"/>
        <v>2125</v>
      </c>
      <c r="Q6">
        <f t="shared" si="10"/>
        <v>1770.8333333333335</v>
      </c>
      <c r="R6" s="2">
        <v>50000000</v>
      </c>
      <c r="S6" s="2"/>
    </row>
    <row r="7" spans="1:19" x14ac:dyDescent="0.25">
      <c r="A7" s="4">
        <v>6</v>
      </c>
      <c r="B7" s="4">
        <f t="shared" si="0"/>
        <v>866.66666666666674</v>
      </c>
      <c r="C7" s="4">
        <f t="shared" si="1"/>
        <v>1040</v>
      </c>
      <c r="D7" s="4">
        <f t="shared" si="2"/>
        <v>1248</v>
      </c>
      <c r="E7" s="5">
        <f t="shared" si="3"/>
        <v>20000000</v>
      </c>
      <c r="F7" s="4">
        <f t="shared" si="4"/>
        <v>23077</v>
      </c>
      <c r="G7" s="4">
        <f t="shared" si="5"/>
        <v>19231</v>
      </c>
      <c r="H7" s="4">
        <f t="shared" si="6"/>
        <v>16026</v>
      </c>
      <c r="I7" s="4">
        <f t="shared" si="7"/>
        <v>0</v>
      </c>
      <c r="J7" s="4">
        <f t="shared" si="8"/>
        <v>0</v>
      </c>
      <c r="O7">
        <v>0</v>
      </c>
      <c r="P7">
        <v>1040</v>
      </c>
      <c r="Q7">
        <f t="shared" si="10"/>
        <v>866.66666666666674</v>
      </c>
      <c r="R7" s="2">
        <v>20000000</v>
      </c>
      <c r="S7" s="2"/>
    </row>
    <row r="8" spans="1:19" x14ac:dyDescent="0.25">
      <c r="A8" s="4">
        <v>7</v>
      </c>
      <c r="B8" s="4">
        <f t="shared" si="0"/>
        <v>666.66666666666674</v>
      </c>
      <c r="C8" s="4">
        <f t="shared" si="1"/>
        <v>800.00000000000011</v>
      </c>
      <c r="D8" s="4">
        <f t="shared" si="2"/>
        <v>960.00000000000011</v>
      </c>
      <c r="E8" s="5">
        <f t="shared" si="3"/>
        <v>10000000</v>
      </c>
      <c r="F8" s="4">
        <f t="shared" si="4"/>
        <v>15000</v>
      </c>
      <c r="G8" s="4">
        <f t="shared" si="5"/>
        <v>12500</v>
      </c>
      <c r="H8" s="4">
        <f t="shared" si="6"/>
        <v>10417</v>
      </c>
      <c r="I8" s="4">
        <f t="shared" si="7"/>
        <v>0</v>
      </c>
      <c r="J8" s="4">
        <f t="shared" si="8"/>
        <v>0</v>
      </c>
      <c r="O8">
        <v>0</v>
      </c>
      <c r="P8">
        <v>800</v>
      </c>
      <c r="Q8">
        <f t="shared" si="10"/>
        <v>666.66666666666674</v>
      </c>
      <c r="R8" s="2">
        <v>10000000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700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G28*1.2</f>
        <v>840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>
      <selection activeCell="A58" sqref="A5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2024-08-19T07:20:07Z</dcterms:modified>
</cp:coreProperties>
</file>