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Devendra Pratap singh - SBI\"/>
    </mc:Choice>
  </mc:AlternateContent>
  <xr:revisionPtr revIDLastSave="0" documentId="13_ncr:1_{6AA5B86A-C80E-45D9-832F-2EE27D797FB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6" i="4" l="1"/>
  <c r="G35" i="4" l="1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<sst xmlns="http://schemas.openxmlformats.org/spreadsheetml/2006/main" count="50" uniqueCount="44">
  <si>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</si>
  <si>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</si>
  <si>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</si>
  <si>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</si>
  <si>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</si>
  <si>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</si>
  <si>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</si>
  <si>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</si>
  <si>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</si>
  <si>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</si>
  <si>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</si>
  <si>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</si>
  <si>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</si>
  <si>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</si>
  <si>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</si>
  <si>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</si>
  <si>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</si>
  <si>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</si>
  <si>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</si>
  <si>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</si>
  <si>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</si>
  <si>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</si>
  <si>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</si>
  <si>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</si>
  <si>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</si>
  <si>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</si>
  <si>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</si>
  <si>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</si>
  <si>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</si>
  <si>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</si>
  <si>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</si>
  <si>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</si>
  <si>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</si>
  <si>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</si>
  <si>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</si>
  <si>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</si>
  <si>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</si>
  <si>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</si>
  <si>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</si>
  <si>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</si>
  <si>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Devendra Pratap singh</t>
  </si>
  <si>
    <t>Agree CA</t>
  </si>
  <si>
    <t>Encl. Bal</t>
  </si>
  <si>
    <t>Open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</si>
</sst>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115528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4F8A22-BC67-41DE-ABCB-10A94FB0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45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2A75E-8862-41BA-B1AD-A6A6821A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563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39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DC75F-3CB7-4C09-AF8E-37B5524E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115592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479F7-B55C-455C-B458-132602DF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9592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E3BF3-E29E-4F61-ADCB-BC6A8611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115507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61598-36DC-49F3-AF19-40C7BEA6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8649907" cy="7525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D2580-09A7-4260-A68F-FAF82EDC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516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905E5-F710-4028-811C-1F0BA2188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554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95CA4-A486-4551-828B-65709040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954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2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523</v>
      </c>
      <c r="C3" s="4">
        <f>B3*1.2</f>
        <v>627.6</v>
      </c>
      <c r="D3" s="4">
        <f t="shared" ref="D3:D14" si="2">C3*1.2</f>
        <v>753.12</v>
      </c>
      <c r="E3" s="5">
        <f t="shared" ref="E3:E14" si="3">R3</f>
        <v>6000240</v>
      </c>
      <c r="F3" s="9">
        <f t="shared" ref="F3:F14" si="4">ROUND((E3/B3),0)</f>
        <v>11473</v>
      </c>
      <c r="G3" s="9">
        <f t="shared" ref="G3:G14" si="5">ROUND((E3/C3),0)</f>
        <v>9561</v>
      </c>
      <c r="H3" s="9">
        <f t="shared" ref="H3:H14" si="6">ROUND((E3/D3),0)</f>
        <v>7967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523</v>
      </c>
      <c r="R3" s="2">
        <v>6000240</v>
      </c>
    </row>
    <row r="4" spans="1:20" s="47" customFormat="1" x14ac:dyDescent="0.25">
      <c r="A4" s="42">
        <f t="shared" ref="A4:A9" si="9">N4</f>
        <v>0</v>
      </c>
      <c r="B4" s="42">
        <f t="shared" ref="B4:B9" si="10">Q4</f>
        <v>523</v>
      </c>
      <c r="C4" s="42">
        <f t="shared" ref="C4:C9" si="11">B4*1.2</f>
        <v>627.6</v>
      </c>
      <c r="D4" s="42">
        <f t="shared" ref="D4:D9" si="12">C4*1.2</f>
        <v>753.12</v>
      </c>
      <c r="E4" s="46">
        <f t="shared" ref="E4:E9" si="13">R4</f>
        <v>6290000</v>
      </c>
      <c r="F4" s="42">
        <f t="shared" ref="F4:F9" si="14">ROUND((E4/B4),0)</f>
        <v>12027</v>
      </c>
      <c r="G4" s="42">
        <f t="shared" ref="G4:G9" si="15">ROUND((E4/C4),0)</f>
        <v>10022</v>
      </c>
      <c r="H4" s="42">
        <f t="shared" ref="H4:H9" si="16">ROUND((E4/D4),0)</f>
        <v>8352</v>
      </c>
      <c r="I4" s="42" t="e">
        <f>#REF!</f>
        <v>#REF!</v>
      </c>
      <c r="J4" s="42">
        <f t="shared" ref="J4:J9" si="17">S4</f>
        <v>0</v>
      </c>
      <c r="O4" s="47">
        <v>0</v>
      </c>
      <c r="P4" s="47">
        <f t="shared" ref="P4:P9" si="18">O4/1.2</f>
        <v>0</v>
      </c>
      <c r="Q4" s="47">
        <v>523</v>
      </c>
      <c r="R4" s="48">
        <v>6290000</v>
      </c>
    </row>
    <row r="5" spans="1:20" x14ac:dyDescent="0.25">
      <c r="A5" s="4">
        <f t="shared" si="9"/>
        <v>0</v>
      </c>
      <c r="B5" s="4">
        <f t="shared" si="10"/>
        <v>523</v>
      </c>
      <c r="C5" s="4">
        <f t="shared" si="11"/>
        <v>627.6</v>
      </c>
      <c r="D5" s="4">
        <f t="shared" si="12"/>
        <v>753.12</v>
      </c>
      <c r="E5" s="5">
        <f t="shared" si="13"/>
        <v>4350000</v>
      </c>
      <c r="F5" s="9">
        <f t="shared" si="14"/>
        <v>8317</v>
      </c>
      <c r="G5" s="9">
        <f t="shared" si="15"/>
        <v>6931</v>
      </c>
      <c r="H5" s="9">
        <f t="shared" si="16"/>
        <v>5776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523</v>
      </c>
      <c r="R5" s="2">
        <v>4350000</v>
      </c>
    </row>
    <row r="6" spans="1:20" s="47" customFormat="1" x14ac:dyDescent="0.25">
      <c r="A6" s="42">
        <f t="shared" si="9"/>
        <v>0</v>
      </c>
      <c r="B6" s="42">
        <f t="shared" si="10"/>
        <v>523</v>
      </c>
      <c r="C6" s="42">
        <f t="shared" si="11"/>
        <v>627.6</v>
      </c>
      <c r="D6" s="42">
        <f t="shared" si="12"/>
        <v>753.12</v>
      </c>
      <c r="E6" s="46">
        <f t="shared" si="13"/>
        <v>6502500</v>
      </c>
      <c r="F6" s="42">
        <f t="shared" si="14"/>
        <v>12433</v>
      </c>
      <c r="G6" s="42">
        <f t="shared" si="15"/>
        <v>10361</v>
      </c>
      <c r="H6" s="42">
        <f t="shared" si="16"/>
        <v>8634</v>
      </c>
      <c r="I6" s="42" t="e">
        <f>#REF!</f>
        <v>#REF!</v>
      </c>
      <c r="J6" s="42">
        <f t="shared" si="17"/>
        <v>0</v>
      </c>
      <c r="O6" s="47">
        <v>0</v>
      </c>
      <c r="P6" s="47">
        <f t="shared" si="18"/>
        <v>0</v>
      </c>
      <c r="Q6" s="47">
        <v>523</v>
      </c>
      <c r="R6" s="48">
        <v>6502500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3" t="s">
        <v>37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0" x14ac:dyDescent="0.25">
      <c r="A16" s="4">
        <f t="shared" ref="A16:A28" si="32">N16</f>
        <v>0</v>
      </c>
      <c r="B16" s="4">
        <f t="shared" ref="B16:B28" si="33">Q16</f>
        <v>354</v>
      </c>
      <c r="C16" s="4">
        <f>B16*1.2</f>
        <v>424.8</v>
      </c>
      <c r="D16" s="4">
        <f t="shared" ref="D16:D28" si="34">C16*1.2</f>
        <v>509.76</v>
      </c>
      <c r="E16" s="5">
        <f t="shared" ref="E16:E28" si="35">R16</f>
        <v>4100000</v>
      </c>
      <c r="F16" s="9">
        <f t="shared" ref="F16:F28" si="36">ROUND((E16/B16),0)</f>
        <v>11582</v>
      </c>
      <c r="G16" s="9">
        <f t="shared" ref="G16:G28" si="37">ROUND((E16/C16),0)</f>
        <v>9652</v>
      </c>
      <c r="H16" s="9">
        <f t="shared" ref="H16:H28" si="38">ROUND((E16/D16),0)</f>
        <v>8043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354</v>
      </c>
      <c r="R16" s="2">
        <v>4100000</v>
      </c>
    </row>
    <row r="17" spans="1:24" x14ac:dyDescent="0.25">
      <c r="A17" s="4">
        <f t="shared" si="32"/>
        <v>0</v>
      </c>
      <c r="B17" s="4">
        <f t="shared" si="33"/>
        <v>516.66666666666674</v>
      </c>
      <c r="C17" s="4">
        <f t="shared" ref="C17:C28" si="41">B17*1.2</f>
        <v>620.00000000000011</v>
      </c>
      <c r="D17" s="4">
        <f t="shared" si="34"/>
        <v>744.00000000000011</v>
      </c>
      <c r="E17" s="5">
        <f t="shared" si="35"/>
        <v>4906000</v>
      </c>
      <c r="F17" s="9">
        <f t="shared" si="36"/>
        <v>9495</v>
      </c>
      <c r="G17" s="9">
        <f t="shared" si="37"/>
        <v>7913</v>
      </c>
      <c r="H17" s="9">
        <f t="shared" si="38"/>
        <v>6594</v>
      </c>
      <c r="I17" s="4" t="e">
        <f>#REF!</f>
        <v>#REF!</v>
      </c>
      <c r="J17" s="4">
        <f t="shared" si="39"/>
        <v>0</v>
      </c>
      <c r="O17">
        <v>0</v>
      </c>
      <c r="P17">
        <v>620</v>
      </c>
      <c r="Q17">
        <f t="shared" si="40"/>
        <v>516.66666666666674</v>
      </c>
      <c r="R17" s="2">
        <v>4906000</v>
      </c>
    </row>
    <row r="18" spans="1:24" s="47" customFormat="1" x14ac:dyDescent="0.25">
      <c r="A18" s="42">
        <f t="shared" si="32"/>
        <v>0</v>
      </c>
      <c r="B18" s="42">
        <f t="shared" si="33"/>
        <v>443</v>
      </c>
      <c r="C18" s="42">
        <f t="shared" si="41"/>
        <v>531.6</v>
      </c>
      <c r="D18" s="42">
        <f t="shared" si="34"/>
        <v>637.91999999999996</v>
      </c>
      <c r="E18" s="46">
        <f t="shared" si="35"/>
        <v>6500000</v>
      </c>
      <c r="F18" s="42">
        <f t="shared" si="36"/>
        <v>14673</v>
      </c>
      <c r="G18" s="42">
        <f t="shared" si="37"/>
        <v>12227</v>
      </c>
      <c r="H18" s="42">
        <f t="shared" si="38"/>
        <v>10189</v>
      </c>
      <c r="I18" s="42" t="e">
        <f>#REF!</f>
        <v>#REF!</v>
      </c>
      <c r="J18" s="42">
        <f t="shared" si="39"/>
        <v>0</v>
      </c>
      <c r="O18" s="47">
        <v>0</v>
      </c>
      <c r="P18" s="47">
        <f t="shared" si="40"/>
        <v>0</v>
      </c>
      <c r="Q18" s="47">
        <v>443</v>
      </c>
      <c r="R18" s="48">
        <v>6500000</v>
      </c>
    </row>
    <row r="19" spans="1:24" x14ac:dyDescent="0.25">
      <c r="A19" s="4">
        <f t="shared" si="32"/>
        <v>0</v>
      </c>
      <c r="B19" s="4">
        <f t="shared" si="33"/>
        <v>547</v>
      </c>
      <c r="C19" s="4">
        <f t="shared" si="41"/>
        <v>656.4</v>
      </c>
      <c r="D19" s="4">
        <f t="shared" si="34"/>
        <v>787.68</v>
      </c>
      <c r="E19" s="5">
        <f t="shared" si="35"/>
        <v>4630000</v>
      </c>
      <c r="F19" s="9">
        <f t="shared" si="36"/>
        <v>8464</v>
      </c>
      <c r="G19" s="9">
        <f t="shared" si="37"/>
        <v>7054</v>
      </c>
      <c r="H19" s="9">
        <f t="shared" si="38"/>
        <v>5878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547</v>
      </c>
      <c r="R19" s="2">
        <v>4630000</v>
      </c>
    </row>
    <row r="20" spans="1:24" s="47" customFormat="1" x14ac:dyDescent="0.25">
      <c r="A20" s="42">
        <f t="shared" si="32"/>
        <v>0</v>
      </c>
      <c r="B20" s="42">
        <f t="shared" si="33"/>
        <v>443</v>
      </c>
      <c r="C20" s="42">
        <f t="shared" si="41"/>
        <v>531.6</v>
      </c>
      <c r="D20" s="42">
        <f t="shared" si="34"/>
        <v>637.91999999999996</v>
      </c>
      <c r="E20" s="46">
        <f t="shared" si="35"/>
        <v>6500000</v>
      </c>
      <c r="F20" s="42">
        <f t="shared" si="36"/>
        <v>14673</v>
      </c>
      <c r="G20" s="42">
        <f t="shared" si="37"/>
        <v>12227</v>
      </c>
      <c r="H20" s="42">
        <f t="shared" si="38"/>
        <v>10189</v>
      </c>
      <c r="I20" s="42" t="e">
        <f>#REF!</f>
        <v>#REF!</v>
      </c>
      <c r="J20" s="42">
        <f t="shared" si="39"/>
        <v>0</v>
      </c>
      <c r="O20" s="47">
        <v>0</v>
      </c>
      <c r="P20" s="47">
        <f t="shared" si="40"/>
        <v>0</v>
      </c>
      <c r="Q20" s="47">
        <v>443</v>
      </c>
      <c r="R20" s="48">
        <v>6500000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11000</v>
      </c>
      <c r="X31" s="22"/>
    </row>
    <row r="32" spans="1:24" ht="15.75" x14ac:dyDescent="0.25">
      <c r="E32" t="s">
        <v>41</v>
      </c>
      <c r="F32" s="7">
        <v>41.14</v>
      </c>
      <c r="G32" s="6">
        <f>F32*10.764</f>
        <v>442.83096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4" ht="15.75" x14ac:dyDescent="0.25">
      <c r="E33" t="s">
        <v>42</v>
      </c>
      <c r="F33" s="7">
        <v>2.34</v>
      </c>
      <c r="G33" s="6">
        <f t="shared" ref="G33:G34" si="53">F33*10.764</f>
        <v>25.187759999999997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4" ht="15.75" x14ac:dyDescent="0.25">
      <c r="E34" t="s">
        <v>43</v>
      </c>
      <c r="F34" s="7">
        <v>5.09</v>
      </c>
      <c r="G34" s="6">
        <f t="shared" si="53"/>
        <v>54.788759999999996</v>
      </c>
      <c r="S34" s="10"/>
      <c r="T34" s="10"/>
      <c r="U34" s="17" t="s">
        <v>18</v>
      </c>
      <c r="V34" s="23"/>
      <c r="W34" s="24">
        <f>W35-W33</f>
        <v>63</v>
      </c>
      <c r="X34" s="41">
        <v>2027</v>
      </c>
    </row>
    <row r="35" spans="5:24" ht="15.75" x14ac:dyDescent="0.25">
      <c r="G35">
        <f>SUM(G32:G34)</f>
        <v>522.80748000000006</v>
      </c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F36" s="7">
        <f>F32+F33+F34</f>
        <v>48.570000000000007</v>
      </c>
      <c r="P36" s="44" t="s">
        <v>40</v>
      </c>
      <c r="Q36" s="44"/>
      <c r="R36" s="44"/>
      <c r="S36" s="44"/>
      <c r="T36" s="45"/>
      <c r="U36" s="21" t="s">
        <v>20</v>
      </c>
      <c r="V36" s="23"/>
      <c r="W36" s="24">
        <f>90*W33/W35</f>
        <v>-4.5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11000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523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7322000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W45*0.98</f>
        <v>7175560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5857600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1569000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15254.166666666666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6" sqref="X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6" sqref="S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2024-08-20T05:52:37Z</dcterms:modified>
</cp:coreProperties>
</file>