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Charkop Branch P F Office\Ashokkumar Thakai Sahu\"/>
    </mc:Choice>
  </mc:AlternateContent>
  <xr:revisionPtr revIDLastSave="0" documentId="13_ncr:1_{65850EA8-F25C-4C8B-90BF-2EFCDB167E5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2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J21" i="4"/>
  <c r="U7" i="4"/>
  <c r="U8" i="4"/>
  <c r="U9" i="4"/>
  <c r="U10" i="4"/>
  <c r="Q13" i="4" l="1"/>
  <c r="T9" i="4" l="1"/>
  <c r="U11" i="4"/>
  <c r="U12" i="4"/>
  <c r="U13" i="4"/>
  <c r="U14" i="4"/>
  <c r="T8" i="4"/>
  <c r="T7" i="4"/>
  <c r="I21" i="4"/>
  <c r="I29" i="4"/>
  <c r="Q12" i="4" l="1"/>
  <c r="Q11" i="4"/>
  <c r="Q10" i="4"/>
  <c r="Q9" i="4"/>
  <c r="P8" i="4"/>
  <c r="Q7" i="4"/>
  <c r="Q6" i="4"/>
  <c r="Q5" i="4"/>
  <c r="P4" i="4"/>
  <c r="Q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<sst xmlns="http://schemas.openxmlformats.org/spreadsheetml/2006/main" count="31" uniqueCount="28">
  <si>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</si>
  <si>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</si>
  <si>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</si>
  <si>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</si>
  <si>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</si>
  <si>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</si>
  <si>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</si>
  <si>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</si>
  <si>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</si>
  <si>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</si>
  <si>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</si>
  <si>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</si>
  <si>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</si>
  <si>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</si>
  <si>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</si>
  <si>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</si>
  <si>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</si>
  <si>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bua</t>
  </si>
  <si>
    <t>rate</t>
  </si>
  <si>
    <t>fmv</t>
  </si>
  <si>
    <t>22.04.24</t>
  </si>
  <si>
    <t>08.01.24</t>
  </si>
  <si>
    <t>25.02.24</t>
  </si>
  <si>
    <t xml:space="preserve">Flat No. 004, Ground Floor, Building No 43, Malwani Sadgurukrupa CHSL, 006/43 Chhatrapari Shivaji Raje Complex Mhada, Opp Ekta Nagar Charkop Link Road , Kandivali West, </t>
  </si>
  <si>
    <t>agreemetn - 13.08.24</t>
  </si>
  <si>
    <t>oc - 2003</t>
  </si>
  <si>
    <t>ls 45 to 50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</si>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</sst>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40</xdr:row>
      <xdr:rowOff>143895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EC051-2647-4569-A526-63F1A98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73066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43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2216B-890F-4CFB-8844-F1084F836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1640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410823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73226-09A7-4E85-BB60-C13CCF57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45223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836B7-B921-4132-A2D9-2F0FC75B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44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F6AD3-AF6D-48D9-9BDA-ECDF1290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4B012-2022-4B58-8E37-1B9694FE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76DA7-4674-4FA3-86E1-467AF9C19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BC70C-4529-43B0-BC1C-AC99B25A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98E4E-5D0C-417F-B719-E39A40EF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2E8FA-54F6-40C1-BBE5-0F7C8734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446E3-2897-4C30-BE21-A1BBF0676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42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230A54-F2A0-483D-8E18-13D50142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30" sqref="Q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425781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305</v>
      </c>
      <c r="C2" s="4">
        <f>B2*1.2</f>
        <v>366</v>
      </c>
      <c r="D2" s="4">
        <f t="shared" ref="D2:D13" si="2">C2*1.2</f>
        <v>439.2</v>
      </c>
      <c r="E2" s="5">
        <f t="shared" ref="E2:E13" si="3">R2</f>
        <v>5500000</v>
      </c>
      <c r="F2" s="10">
        <f t="shared" ref="F2:F13" si="4">ROUND((E2/B2),0)</f>
        <v>18033</v>
      </c>
      <c r="G2" s="10">
        <f t="shared" ref="G2:G13" si="5">ROUND((E2/C2),0)</f>
        <v>15027</v>
      </c>
      <c r="H2" s="10">
        <f t="shared" ref="H2:H13" si="6">ROUND((E2/D2),0)</f>
        <v>12523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305</v>
      </c>
      <c r="R2" s="2">
        <v>5500000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4600000</v>
      </c>
      <c r="F3" s="10">
        <f t="shared" si="4"/>
        <v>18400</v>
      </c>
      <c r="G3" s="10">
        <f t="shared" si="5"/>
        <v>15333</v>
      </c>
      <c r="H3" s="10">
        <f t="shared" si="6"/>
        <v>12778</v>
      </c>
      <c r="I3" s="4" t="e">
        <f>#REF!</f>
        <v>#REF!</v>
      </c>
      <c r="J3" s="4">
        <f t="shared" si="7"/>
        <v>0</v>
      </c>
      <c r="O3">
        <v>0</v>
      </c>
      <c r="P3">
        <v>300</v>
      </c>
      <c r="Q3">
        <f t="shared" ref="Q3:Q12" si="10">P3/1.2</f>
        <v>250</v>
      </c>
      <c r="R3" s="2">
        <v>4600000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325</v>
      </c>
      <c r="C4" s="4">
        <f t="shared" si="9"/>
        <v>390</v>
      </c>
      <c r="D4" s="4">
        <f t="shared" si="2"/>
        <v>468</v>
      </c>
      <c r="E4" s="17">
        <f t="shared" si="3"/>
        <v>6000000</v>
      </c>
      <c r="F4" s="10">
        <f t="shared" si="4"/>
        <v>18462</v>
      </c>
      <c r="G4" s="10">
        <f t="shared" si="5"/>
        <v>15385</v>
      </c>
      <c r="H4" s="10">
        <f t="shared" si="6"/>
        <v>12821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325</v>
      </c>
      <c r="R4" s="2">
        <v>6000000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283.33333333333337</v>
      </c>
      <c r="C5" s="4">
        <f t="shared" si="9"/>
        <v>340.00000000000006</v>
      </c>
      <c r="D5" s="4">
        <f t="shared" si="2"/>
        <v>408.00000000000006</v>
      </c>
      <c r="E5" s="17">
        <f t="shared" si="3"/>
        <v>4350000</v>
      </c>
      <c r="F5" s="10">
        <f t="shared" si="4"/>
        <v>15353</v>
      </c>
      <c r="G5" s="10">
        <f t="shared" si="5"/>
        <v>12794</v>
      </c>
      <c r="H5" s="10">
        <f t="shared" si="6"/>
        <v>10662</v>
      </c>
      <c r="I5" s="4" t="e">
        <f>#REF!</f>
        <v>#REF!</v>
      </c>
      <c r="J5" s="4">
        <f t="shared" si="7"/>
        <v>0</v>
      </c>
      <c r="O5">
        <v>0</v>
      </c>
      <c r="P5">
        <v>340</v>
      </c>
      <c r="Q5">
        <f t="shared" si="10"/>
        <v>283.33333333333337</v>
      </c>
      <c r="R5" s="2">
        <v>4350000</v>
      </c>
      <c r="S5" s="8"/>
      <c r="T5" s="8"/>
    </row>
    <row r="6" spans="1:21" x14ac:dyDescent="0.25">
      <c r="A6" s="4">
        <f t="shared" si="0"/>
        <v>0</v>
      </c>
      <c r="B6" s="4">
        <f t="shared" si="1"/>
        <v>250.83333333333334</v>
      </c>
      <c r="C6" s="4">
        <f t="shared" si="9"/>
        <v>301</v>
      </c>
      <c r="D6" s="4">
        <f t="shared" si="2"/>
        <v>361.2</v>
      </c>
      <c r="E6" s="17">
        <f t="shared" si="3"/>
        <v>4300000</v>
      </c>
      <c r="F6" s="10">
        <f t="shared" si="4"/>
        <v>17143</v>
      </c>
      <c r="G6" s="15">
        <f t="shared" si="5"/>
        <v>14286</v>
      </c>
      <c r="H6" s="10">
        <f t="shared" si="6"/>
        <v>11905</v>
      </c>
      <c r="I6" s="4" t="e">
        <f>#REF!</f>
        <v>#REF!</v>
      </c>
      <c r="J6" s="4">
        <f t="shared" si="7"/>
        <v>0</v>
      </c>
      <c r="O6">
        <v>0</v>
      </c>
      <c r="P6">
        <v>301</v>
      </c>
      <c r="Q6">
        <f t="shared" si="10"/>
        <v>250.83333333333334</v>
      </c>
      <c r="R6" s="2">
        <v>4300000</v>
      </c>
      <c r="S6" s="8"/>
      <c r="T6" s="8"/>
    </row>
    <row r="7" spans="1:21" x14ac:dyDescent="0.25">
      <c r="A7" s="4">
        <f t="shared" si="0"/>
        <v>0</v>
      </c>
      <c r="B7" s="4">
        <f t="shared" si="1"/>
        <v>283.33333333333337</v>
      </c>
      <c r="C7" s="4">
        <f t="shared" si="9"/>
        <v>340.00000000000006</v>
      </c>
      <c r="D7" s="4">
        <f t="shared" si="2"/>
        <v>408.00000000000006</v>
      </c>
      <c r="E7" s="17">
        <f t="shared" si="3"/>
        <v>4400000</v>
      </c>
      <c r="F7" s="10">
        <f t="shared" si="4"/>
        <v>15529</v>
      </c>
      <c r="G7" s="15">
        <f t="shared" si="5"/>
        <v>12941</v>
      </c>
      <c r="H7" s="10">
        <f t="shared" si="6"/>
        <v>10784</v>
      </c>
      <c r="I7" s="4" t="e">
        <f>#REF!</f>
        <v>#REF!</v>
      </c>
      <c r="J7" s="4" t="str">
        <f t="shared" si="7"/>
        <v>22.04.24</v>
      </c>
      <c r="O7">
        <v>0</v>
      </c>
      <c r="P7">
        <v>340</v>
      </c>
      <c r="Q7">
        <f t="shared" si="10"/>
        <v>283.33333333333337</v>
      </c>
      <c r="R7" s="2">
        <v>4400000</v>
      </c>
      <c r="S7" s="8" t="s">
        <v>20</v>
      </c>
      <c r="T7" s="16">
        <f>R7+240000+30000</f>
        <v>4670000</v>
      </c>
      <c r="U7">
        <f>T7/P7</f>
        <v>13735.294117647059</v>
      </c>
    </row>
    <row r="8" spans="1:21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7">
        <f t="shared" si="3"/>
        <v>4125000</v>
      </c>
      <c r="F8" s="10">
        <f t="shared" si="4"/>
        <v>18333</v>
      </c>
      <c r="G8" s="10">
        <f t="shared" si="5"/>
        <v>15278</v>
      </c>
      <c r="H8" s="10">
        <f t="shared" si="6"/>
        <v>12731</v>
      </c>
      <c r="I8" s="4" t="e">
        <f>#REF!</f>
        <v>#REF!</v>
      </c>
      <c r="J8" s="4" t="str">
        <f t="shared" si="7"/>
        <v>08.01.24</v>
      </c>
      <c r="O8">
        <v>0</v>
      </c>
      <c r="P8">
        <f t="shared" si="8"/>
        <v>0</v>
      </c>
      <c r="Q8">
        <v>225</v>
      </c>
      <c r="R8" s="2">
        <v>4125000</v>
      </c>
      <c r="S8" s="8" t="s">
        <v>21</v>
      </c>
      <c r="T8" s="16">
        <f>R8+247500+30000</f>
        <v>4402500</v>
      </c>
      <c r="U8">
        <f>T8/C8</f>
        <v>16305.555555555555</v>
      </c>
    </row>
    <row r="9" spans="1:21" x14ac:dyDescent="0.25">
      <c r="A9" s="4">
        <f t="shared" si="0"/>
        <v>0</v>
      </c>
      <c r="B9" s="4">
        <f t="shared" si="1"/>
        <v>283.33333333333337</v>
      </c>
      <c r="C9" s="4">
        <f t="shared" si="9"/>
        <v>340.00000000000006</v>
      </c>
      <c r="D9" s="4">
        <f t="shared" si="2"/>
        <v>408.00000000000006</v>
      </c>
      <c r="E9" s="17">
        <f t="shared" si="3"/>
        <v>3700000</v>
      </c>
      <c r="F9" s="10">
        <f t="shared" si="4"/>
        <v>13059</v>
      </c>
      <c r="G9" s="15">
        <f t="shared" si="5"/>
        <v>10882</v>
      </c>
      <c r="H9" s="10">
        <f t="shared" si="6"/>
        <v>9069</v>
      </c>
      <c r="I9" s="4" t="e">
        <f>#REF!</f>
        <v>#REF!</v>
      </c>
      <c r="J9" s="4" t="str">
        <f t="shared" si="7"/>
        <v>25.02.24</v>
      </c>
      <c r="O9">
        <v>0</v>
      </c>
      <c r="P9">
        <v>340</v>
      </c>
      <c r="Q9">
        <f t="shared" si="10"/>
        <v>283.33333333333337</v>
      </c>
      <c r="R9" s="2">
        <v>3700000</v>
      </c>
      <c r="S9" s="8" t="s">
        <v>22</v>
      </c>
      <c r="T9" s="16">
        <f>R9+222000+3000</f>
        <v>3925000</v>
      </c>
      <c r="U9">
        <f t="shared" ref="U9:U14" si="11">T9/P9</f>
        <v>11544.117647058823</v>
      </c>
    </row>
    <row r="10" spans="1:21" x14ac:dyDescent="0.25">
      <c r="A10" s="4">
        <f t="shared" si="0"/>
        <v>0</v>
      </c>
      <c r="B10" s="4">
        <f t="shared" si="1"/>
        <v>283.33333333333337</v>
      </c>
      <c r="C10" s="4">
        <f t="shared" si="9"/>
        <v>340.00000000000006</v>
      </c>
      <c r="D10" s="4">
        <f t="shared" si="2"/>
        <v>408.00000000000006</v>
      </c>
      <c r="E10" s="17">
        <f t="shared" si="3"/>
        <v>4550000</v>
      </c>
      <c r="F10" s="10">
        <f t="shared" si="4"/>
        <v>16059</v>
      </c>
      <c r="G10" s="10">
        <f t="shared" si="5"/>
        <v>13382</v>
      </c>
      <c r="H10" s="10">
        <f t="shared" si="6"/>
        <v>11152</v>
      </c>
      <c r="I10" s="4" t="e">
        <f>#REF!</f>
        <v>#REF!</v>
      </c>
      <c r="J10" s="4">
        <f t="shared" si="7"/>
        <v>0</v>
      </c>
      <c r="O10">
        <v>0</v>
      </c>
      <c r="P10">
        <v>340</v>
      </c>
      <c r="Q10">
        <f t="shared" si="10"/>
        <v>283.33333333333337</v>
      </c>
      <c r="R10" s="2">
        <v>4550000</v>
      </c>
      <c r="S10" s="8"/>
      <c r="T10" s="8"/>
      <c r="U10">
        <f t="shared" si="11"/>
        <v>0</v>
      </c>
    </row>
    <row r="11" spans="1:21" x14ac:dyDescent="0.25">
      <c r="A11" s="4">
        <f t="shared" si="0"/>
        <v>0</v>
      </c>
      <c r="B11" s="4">
        <f t="shared" si="1"/>
        <v>283.33333333333337</v>
      </c>
      <c r="C11" s="4">
        <f t="shared" si="9"/>
        <v>340.00000000000006</v>
      </c>
      <c r="D11" s="4">
        <f t="shared" si="2"/>
        <v>408.00000000000006</v>
      </c>
      <c r="E11" s="17">
        <f t="shared" si="3"/>
        <v>4350000</v>
      </c>
      <c r="F11" s="10">
        <f t="shared" si="4"/>
        <v>15353</v>
      </c>
      <c r="G11" s="10">
        <f t="shared" si="5"/>
        <v>12794</v>
      </c>
      <c r="H11" s="10">
        <f t="shared" si="6"/>
        <v>10662</v>
      </c>
      <c r="I11" s="4" t="e">
        <f>#REF!</f>
        <v>#REF!</v>
      </c>
      <c r="J11" s="4">
        <f t="shared" si="7"/>
        <v>0</v>
      </c>
      <c r="O11">
        <v>0</v>
      </c>
      <c r="P11">
        <v>340</v>
      </c>
      <c r="Q11">
        <f t="shared" si="10"/>
        <v>283.33333333333337</v>
      </c>
      <c r="R11" s="2">
        <v>4350000</v>
      </c>
      <c r="S11" s="8"/>
      <c r="T11" s="8"/>
      <c r="U11">
        <f t="shared" si="11"/>
        <v>0</v>
      </c>
    </row>
    <row r="12" spans="1:21" x14ac:dyDescent="0.25">
      <c r="A12" s="4">
        <f t="shared" si="0"/>
        <v>0</v>
      </c>
      <c r="B12" s="4">
        <f t="shared" si="1"/>
        <v>283.33333333333337</v>
      </c>
      <c r="C12" s="4">
        <f t="shared" si="9"/>
        <v>340.00000000000006</v>
      </c>
      <c r="D12" s="4">
        <f t="shared" si="2"/>
        <v>408.00000000000006</v>
      </c>
      <c r="E12" s="17">
        <f t="shared" si="3"/>
        <v>5500000</v>
      </c>
      <c r="F12" s="10">
        <f t="shared" si="4"/>
        <v>19412</v>
      </c>
      <c r="G12" s="10">
        <f t="shared" si="5"/>
        <v>16176</v>
      </c>
      <c r="H12" s="10">
        <f t="shared" si="6"/>
        <v>13480</v>
      </c>
      <c r="I12" s="4" t="e">
        <f>#REF!</f>
        <v>#REF!</v>
      </c>
      <c r="J12" s="4">
        <f t="shared" si="7"/>
        <v>0</v>
      </c>
      <c r="O12">
        <v>0</v>
      </c>
      <c r="P12">
        <v>340</v>
      </c>
      <c r="Q12">
        <f t="shared" si="10"/>
        <v>283.33333333333337</v>
      </c>
      <c r="R12" s="2">
        <v>5500000</v>
      </c>
      <c r="S12" s="8"/>
      <c r="T12" s="8"/>
      <c r="U12">
        <f t="shared" si="11"/>
        <v>0</v>
      </c>
    </row>
    <row r="13" spans="1:21" x14ac:dyDescent="0.25">
      <c r="A13" s="4">
        <f t="shared" si="0"/>
        <v>0</v>
      </c>
      <c r="B13" s="4">
        <f t="shared" si="1"/>
        <v>225</v>
      </c>
      <c r="C13" s="4">
        <f t="shared" si="9"/>
        <v>270</v>
      </c>
      <c r="D13" s="4">
        <f t="shared" si="2"/>
        <v>324</v>
      </c>
      <c r="E13" s="17">
        <f t="shared" si="3"/>
        <v>4300000</v>
      </c>
      <c r="F13" s="10">
        <f t="shared" si="4"/>
        <v>19111</v>
      </c>
      <c r="G13" s="15">
        <f t="shared" si="5"/>
        <v>15926</v>
      </c>
      <c r="H13" s="10">
        <f t="shared" si="6"/>
        <v>13272</v>
      </c>
      <c r="I13" s="4" t="e">
        <f>#REF!</f>
        <v>#REF!</v>
      </c>
      <c r="J13" s="4">
        <f t="shared" si="7"/>
        <v>0</v>
      </c>
      <c r="O13">
        <v>0</v>
      </c>
      <c r="P13">
        <v>270</v>
      </c>
      <c r="Q13">
        <f t="shared" ref="Q13" si="12">P13/1.2</f>
        <v>225</v>
      </c>
      <c r="R13" s="2">
        <v>4300000</v>
      </c>
      <c r="S13" s="8"/>
      <c r="T13" s="8"/>
      <c r="U13">
        <f t="shared" si="11"/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23</v>
      </c>
    </row>
    <row r="19" spans="7:24" x14ac:dyDescent="0.25">
      <c r="H19" t="s">
        <v>17</v>
      </c>
      <c r="I19">
        <v>340</v>
      </c>
    </row>
    <row r="20" spans="7:24" x14ac:dyDescent="0.25">
      <c r="H20" t="s">
        <v>18</v>
      </c>
      <c r="I20">
        <v>13000</v>
      </c>
    </row>
    <row r="21" spans="7:24" x14ac:dyDescent="0.25">
      <c r="H21" t="s">
        <v>19</v>
      </c>
      <c r="I21">
        <f>I20*I19</f>
        <v>4420000</v>
      </c>
      <c r="J21">
        <f>I21*98%</f>
        <v>4331600</v>
      </c>
    </row>
    <row r="22" spans="7:24" x14ac:dyDescent="0.25">
      <c r="G22" s="6"/>
      <c r="H22" s="6"/>
    </row>
    <row r="23" spans="7:24" x14ac:dyDescent="0.25">
      <c r="H23" t="s">
        <v>25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24</v>
      </c>
      <c r="O25" t="s">
        <v>26</v>
      </c>
      <c r="P25" s="11"/>
      <c r="Q25" s="14"/>
      <c r="R25" s="14"/>
      <c r="S25" s="11"/>
      <c r="T25" s="14"/>
      <c r="U25" s="14"/>
      <c r="V25" s="11"/>
      <c r="W25" s="11"/>
      <c r="X25" s="11"/>
    </row>
    <row r="26" spans="7:24" x14ac:dyDescent="0.25">
      <c r="H26" t="s">
        <v>13</v>
      </c>
      <c r="I26">
        <v>4100000</v>
      </c>
      <c r="O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14</v>
      </c>
      <c r="I27">
        <v>246000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15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16</v>
      </c>
      <c r="I29">
        <f>SUM(I26:I28)</f>
        <v>4376000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2024-08-19T09:37:41Z</dcterms:modified>
</cp:coreProperties>
</file>