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Vikramraj Rajendrakumar Panchwatkar - SBI\"/>
    </mc:Choice>
  </mc:AlternateContent>
  <xr:revisionPtr revIDLastSave="0" documentId="13_ncr:1_{E6A741E5-E53F-4B6B-9C45-7CFBBBF18CD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<sst xmlns="http://schemas.openxmlformats.org/spreadsheetml/2006/main" count="50" uniqueCount="43">
  <si>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</si>
  <si>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</si>
  <si>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</si>
  <si>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</si>
  <si>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</si>
  <si>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</si>
  <si>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</si>
  <si>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</si>
  <si>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</si>
  <si>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</si>
  <si>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</si>
  <si>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</si>
  <si>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</si>
  <si>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</si>
  <si>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</si>
  <si>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</si>
  <si>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</si>
  <si>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</si>
  <si>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</si>
  <si>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</si>
  <si>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</si>
  <si>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</si>
  <si>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</si>
  <si>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</si>
  <si>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</si>
  <si>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</si>
  <si>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</si>
  <si>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</si>
  <si>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</si>
  <si>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</si>
  <si>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</si>
  <si>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</si>
  <si>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</si>
  <si>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</si>
  <si>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</si>
  <si>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</si>
  <si>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</si>
  <si>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</si>
  <si>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</si>
  <si>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RACC AMRAVATI ) - Vikramraj Rajendrakumar Panchwatkar</t>
  </si>
  <si>
    <t>Agree CA</t>
  </si>
  <si>
    <t>As per OC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</si>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</sst>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95250</xdr:rowOff>
    </xdr:from>
    <xdr:to>
      <xdr:col>22</xdr:col>
      <xdr:colOff>104775</xdr:colOff>
      <xdr:row>36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22C86E-5E0E-4A0A-AF5B-5168A90B1C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/>
        <a:srcRect t="9460" r="805" b="6892"/>
        <a:stretch/>
      </xdr:blipFill>
      <xdr:spPr bwMode="auto">
        <a:xfrm>
          <a:off x="609600" y="857250"/>
          <a:ext cx="12906375" cy="5895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9</xdr:row>
      <xdr:rowOff>85725</xdr:rowOff>
    </xdr:from>
    <xdr:to>
      <xdr:col>22</xdr:col>
      <xdr:colOff>123825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C573BA-2C7D-4818-8C9A-4C4FC19DB7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/>
        <a:srcRect t="9589" r="805" b="4981"/>
        <a:stretch/>
      </xdr:blipFill>
      <xdr:spPr bwMode="auto">
        <a:xfrm>
          <a:off x="628650" y="1800225"/>
          <a:ext cx="12906375" cy="6534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114300</xdr:rowOff>
    </xdr:from>
    <xdr:to>
      <xdr:col>21</xdr:col>
      <xdr:colOff>114301</xdr:colOff>
      <xdr:row>37</xdr:row>
      <xdr:rowOff>57150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0F83809-E457-4358-B38F-9E83430E56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/>
        <a:srcRect t="9374" r="733" b="5469"/>
        <a:stretch/>
      </xdr:blipFill>
      <xdr:spPr bwMode="auto">
        <a:xfrm>
          <a:off x="1" y="876300"/>
          <a:ext cx="12915900" cy="6229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114300</xdr:rowOff>
    </xdr:from>
    <xdr:to>
      <xdr:col>21</xdr:col>
      <xdr:colOff>561975</xdr:colOff>
      <xdr:row>37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C95036-F983-44D5-B0A4-7AEA8DEFD5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/>
        <a:srcRect t="10232" r="1978" b="5321"/>
        <a:stretch/>
      </xdr:blipFill>
      <xdr:spPr bwMode="auto">
        <a:xfrm>
          <a:off x="609600" y="876300"/>
          <a:ext cx="12753975" cy="5895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180974</xdr:rowOff>
    </xdr:from>
    <xdr:to>
      <xdr:col>20</xdr:col>
      <xdr:colOff>581025</xdr:colOff>
      <xdr:row>43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24EE72-7F5A-4F45-A1CC-636CC18B28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/>
        <a:srcRect t="10287" r="1830" b="5339"/>
        <a:stretch/>
      </xdr:blipFill>
      <xdr:spPr bwMode="auto">
        <a:xfrm>
          <a:off x="0" y="2085974"/>
          <a:ext cx="12773025" cy="61722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X15" sqref="X1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s="43" customFormat="1" x14ac:dyDescent="0.25">
      <c r="A3" s="41">
        <f t="shared" ref="A3:A14" si="0">N3</f>
        <v>0</v>
      </c>
      <c r="B3" s="41">
        <f t="shared" ref="B3:B14" si="1">Q3</f>
        <v>306</v>
      </c>
      <c r="C3" s="41">
        <f>B3*1.2</f>
        <v>367.2</v>
      </c>
      <c r="D3" s="41">
        <f t="shared" ref="D3:D14" si="2">C3*1.2</f>
        <v>440.64</v>
      </c>
      <c r="E3" s="42">
        <f t="shared" ref="E3:E14" si="3">R3</f>
        <v>4990000</v>
      </c>
      <c r="F3" s="41">
        <f t="shared" ref="F3:F14" si="4">ROUND((E3/B3),0)</f>
        <v>16307</v>
      </c>
      <c r="G3" s="41">
        <f t="shared" ref="G3:G14" si="5">ROUND((E3/C3),0)</f>
        <v>13589</v>
      </c>
      <c r="H3" s="41">
        <f t="shared" ref="H3:H14" si="6">ROUND((E3/D3),0)</f>
        <v>11324</v>
      </c>
      <c r="I3" s="41" t="e">
        <f>#REF!</f>
        <v>#REF!</v>
      </c>
      <c r="J3" s="41">
        <f t="shared" ref="J3:J14" si="7">S3</f>
        <v>0</v>
      </c>
      <c r="O3" s="43">
        <v>0</v>
      </c>
      <c r="P3" s="43">
        <f t="shared" ref="P3:Q14" si="8">O3/1.2</f>
        <v>0</v>
      </c>
      <c r="Q3" s="43">
        <v>306</v>
      </c>
      <c r="R3" s="44">
        <v>4990000</v>
      </c>
    </row>
    <row r="4" spans="1:20" s="43" customFormat="1" x14ac:dyDescent="0.25">
      <c r="A4" s="41">
        <f t="shared" ref="A4:A9" si="9">N4</f>
        <v>0</v>
      </c>
      <c r="B4" s="41">
        <f t="shared" ref="B4:B9" si="10">Q4</f>
        <v>306</v>
      </c>
      <c r="C4" s="41">
        <f t="shared" ref="C4:C9" si="11">B4*1.2</f>
        <v>367.2</v>
      </c>
      <c r="D4" s="41">
        <f t="shared" ref="D4:D9" si="12">C4*1.2</f>
        <v>440.64</v>
      </c>
      <c r="E4" s="42">
        <f t="shared" ref="E4:E9" si="13">R4</f>
        <v>4950000</v>
      </c>
      <c r="F4" s="41">
        <f t="shared" ref="F4:F9" si="14">ROUND((E4/B4),0)</f>
        <v>16176</v>
      </c>
      <c r="G4" s="41">
        <f t="shared" ref="G4:G9" si="15">ROUND((E4/C4),0)</f>
        <v>13480</v>
      </c>
      <c r="H4" s="41">
        <f t="shared" ref="H4:H9" si="16">ROUND((E4/D4),0)</f>
        <v>11234</v>
      </c>
      <c r="I4" s="41" t="e">
        <f>#REF!</f>
        <v>#REF!</v>
      </c>
      <c r="J4" s="41">
        <f t="shared" ref="J4:J9" si="17">S4</f>
        <v>0</v>
      </c>
      <c r="O4" s="43">
        <v>0</v>
      </c>
      <c r="P4" s="43">
        <f t="shared" ref="P4:P9" si="18">O4/1.2</f>
        <v>0</v>
      </c>
      <c r="Q4" s="43">
        <v>306</v>
      </c>
      <c r="R4" s="44">
        <v>4950000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305</v>
      </c>
      <c r="C16" s="4">
        <f>B16*1.2</f>
        <v>366</v>
      </c>
      <c r="D16" s="4">
        <f t="shared" ref="D16:D28" si="34">C16*1.2</f>
        <v>439.2</v>
      </c>
      <c r="E16" s="5">
        <f t="shared" ref="E16:E28" si="35">R16</f>
        <v>5257000</v>
      </c>
      <c r="F16" s="9">
        <f t="shared" ref="F16:F28" si="36">ROUND((E16/B16),0)</f>
        <v>17236</v>
      </c>
      <c r="G16" s="9">
        <f t="shared" ref="G16:G28" si="37">ROUND((E16/C16),0)</f>
        <v>14363</v>
      </c>
      <c r="H16" s="9">
        <f t="shared" ref="H16:H28" si="38">ROUND((E16/D16),0)</f>
        <v>11969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305</v>
      </c>
      <c r="R16" s="2">
        <v>5257000</v>
      </c>
    </row>
    <row r="17" spans="1:24" s="43" customFormat="1" x14ac:dyDescent="0.25">
      <c r="A17" s="41">
        <f t="shared" si="32"/>
        <v>0</v>
      </c>
      <c r="B17" s="41">
        <f t="shared" si="33"/>
        <v>300</v>
      </c>
      <c r="C17" s="41">
        <f t="shared" ref="C17:C28" si="41">B17*1.2</f>
        <v>360</v>
      </c>
      <c r="D17" s="41">
        <f t="shared" si="34"/>
        <v>432</v>
      </c>
      <c r="E17" s="42">
        <f t="shared" si="35"/>
        <v>5600000</v>
      </c>
      <c r="F17" s="41">
        <f t="shared" si="36"/>
        <v>18667</v>
      </c>
      <c r="G17" s="41">
        <f t="shared" si="37"/>
        <v>15556</v>
      </c>
      <c r="H17" s="41">
        <f t="shared" si="38"/>
        <v>12963</v>
      </c>
      <c r="I17" s="41" t="e">
        <f>#REF!</f>
        <v>#REF!</v>
      </c>
      <c r="J17" s="41">
        <f t="shared" si="39"/>
        <v>0</v>
      </c>
      <c r="O17" s="43">
        <v>0</v>
      </c>
      <c r="P17" s="43">
        <v>360</v>
      </c>
      <c r="Q17" s="43">
        <f t="shared" si="40"/>
        <v>300</v>
      </c>
      <c r="R17" s="44">
        <v>5600000</v>
      </c>
    </row>
    <row r="18" spans="1:24" s="43" customFormat="1" x14ac:dyDescent="0.25">
      <c r="A18" s="41">
        <f t="shared" si="32"/>
        <v>0</v>
      </c>
      <c r="B18" s="41">
        <f t="shared" si="33"/>
        <v>305</v>
      </c>
      <c r="C18" s="41">
        <f t="shared" si="41"/>
        <v>366</v>
      </c>
      <c r="D18" s="41">
        <f t="shared" si="34"/>
        <v>439.2</v>
      </c>
      <c r="E18" s="42">
        <f t="shared" si="35"/>
        <v>5700000</v>
      </c>
      <c r="F18" s="41">
        <f t="shared" si="36"/>
        <v>18689</v>
      </c>
      <c r="G18" s="41">
        <f t="shared" si="37"/>
        <v>15574</v>
      </c>
      <c r="H18" s="41">
        <f t="shared" si="38"/>
        <v>12978</v>
      </c>
      <c r="I18" s="41" t="e">
        <f>#REF!</f>
        <v>#REF!</v>
      </c>
      <c r="J18" s="41">
        <f t="shared" si="39"/>
        <v>0</v>
      </c>
      <c r="O18" s="43">
        <v>0</v>
      </c>
      <c r="P18" s="43">
        <f t="shared" si="40"/>
        <v>0</v>
      </c>
      <c r="Q18" s="43">
        <v>305</v>
      </c>
      <c r="R18" s="44">
        <v>5700000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17000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306</v>
      </c>
      <c r="S31" s="10"/>
      <c r="T31" s="10"/>
      <c r="U31" s="17" t="s">
        <v>15</v>
      </c>
      <c r="V31" s="18"/>
      <c r="W31" s="19">
        <f>W29-W30</f>
        <v>14500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11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49</v>
      </c>
      <c r="X34" s="31">
        <v>2013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6" t="s">
        <v>39</v>
      </c>
      <c r="Q36" s="46"/>
      <c r="R36" s="46"/>
      <c r="S36" s="46"/>
      <c r="T36" s="47"/>
      <c r="U36" s="21" t="s">
        <v>20</v>
      </c>
      <c r="V36" s="23"/>
      <c r="W36" s="24">
        <f>90*W33/W35</f>
        <v>16.5</v>
      </c>
      <c r="X36" s="24"/>
    </row>
    <row r="37" spans="15:25" ht="15.75" x14ac:dyDescent="0.25">
      <c r="U37" s="17"/>
      <c r="V37" s="26"/>
      <c r="W37" s="27">
        <f>W36%</f>
        <v>0.16500000000000001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412.5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2087.5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14500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16587.5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306</v>
      </c>
      <c r="X44" s="24"/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5075775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W45*0.98</f>
        <v>4974259.5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4060620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765000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10574.53125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X36"/>
  <sheetViews>
    <sheetView topLeftCell="A4" zoomScaleNormal="100" workbookViewId="0">
      <selection activeCell="X36" sqref="X36"/>
    </sheetView>
  </sheetViews>
  <sheetFormatPr defaultRowHeight="15" x14ac:dyDescent="0.25"/>
  <sheetData>
    <row r="2" spans="1:1" x14ac:dyDescent="0.25">
      <c r="A2" s="6"/>
    </row>
    <row r="36" spans="24:24" x14ac:dyDescent="0.25">
      <c r="X36" t="s">
        <v>42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X36" sqref="X3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2024-08-26T13:31:27Z</dcterms:modified>
</cp:coreProperties>
</file>