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Mahesh Shankar Ganta - SBI\"/>
    </mc:Choice>
  </mc:AlternateContent>
  <xr:revisionPtr revIDLastSave="0" documentId="13_ncr:1_{B6979E43-8D6B-46CC-A455-9E63E138A54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9" i="14" l="1"/>
  <c r="F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Q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Q26" i="4"/>
  <c r="B26" i="4" s="1"/>
  <c r="C26" i="4" s="1"/>
  <c r="D26" i="4" s="1"/>
  <c r="J26" i="4"/>
  <c r="I26" i="4"/>
  <c r="E26" i="4"/>
  <c r="A26" i="4"/>
  <c r="Q25" i="4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S41" i="4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<sst xmlns="http://schemas.openxmlformats.org/spreadsheetml/2006/main" count="49" uniqueCount="43">
  <si>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</si>
  <si>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</si>
  <si>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</si>
  <si>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</si>
  <si>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</si>
  <si>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</si>
  <si>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</si>
  <si>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</si>
  <si>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</si>
  <si>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</si>
  <si>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</si>
  <si>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</si>
  <si>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</si>
  <si>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</si>
  <si>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</si>
  <si>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</si>
  <si>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</si>
  <si>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</si>
  <si>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</si>
  <si>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</si>
  <si>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</si>
  <si>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</si>
  <si>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</si>
  <si>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</si>
  <si>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</si>
  <si>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</si>
  <si>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</si>
  <si>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</si>
  <si>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</si>
  <si>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</si>
  <si>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</si>
  <si>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</si>
  <si>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</si>
  <si>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</si>
  <si>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</si>
  <si>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</si>
  <si>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</si>
  <si>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</si>
  <si>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</si>
  <si>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</si>
  <si>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Belapur )  - Mr. Mahesh Shankar Ganta</t>
  </si>
  <si>
    <t>As per OC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</si>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</sst>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11" fillId="0" borderId="1" xfId="0" applyNumberFormat="1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35</xdr:row>
      <xdr:rowOff>38972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6070BC-9F1B-477D-9203-D1F79273F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2492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229823</xdr:colOff>
      <xdr:row>38</xdr:row>
      <xdr:rowOff>124693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E63D12-DA9D-4431-A8FD-314AF5A5E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64223" cy="6220693"/>
        </a:xfrm>
        <a:prstGeom prst="rect">
          <a:avLst/>
        </a:prstGeom>
      </xdr:spPr>
    </xdr:pic>
    <xdr:clientData/>
  </xdr:twoCellAnchor>
  <xdr:twoCellAnchor>
    <xdr:from>
      <xdr:col>20</xdr:col>
      <xdr:colOff>0</xdr:colOff>
      <xdr:row>19</xdr:row>
      <xdr:rowOff>0</xdr:rowOff>
    </xdr:from>
    <xdr:to>
      <xdr:col>21</xdr:col>
      <xdr:colOff>57150</xdr:colOff>
      <xdr:row>22</xdr:row>
      <xdr:rowOff>0</xdr:rowOff>
    </xdr:to>
    <xdr:sp macro="" textlink="">
      <xdr:nvSpPr>
        <xdr:cNvPr id="3073" name="Text Box 1">
          <a:extLst>
            <a:ext uri="{FF2B5EF4-FFF2-40B4-BE49-F238E27FC236}">
              <a16:creationId xmlns:a16="http://schemas.microsoft.com/office/drawing/2014/main" id="{19CFCC16-BE72-4BE6-AE0A-63CC969EC030}"/>
            </a:ext>
          </a:extLst>
        </xdr:cNvPr>
        <xdr:cNvSpPr txBox="1">
          <a:spLocks noChangeArrowheads="1"/>
        </xdr:cNvSpPr>
      </xdr:nvSpPr>
      <xdr:spPr bwMode="auto">
        <a:xfrm>
          <a:off x="12192000" y="3619500"/>
          <a:ext cx="666750" cy="571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IN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Residential Flat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36</xdr:row>
      <xdr:rowOff>96194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050943-CA29-4BA9-BA21-87A352B79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67636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86928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9A3B09-DD53-49FB-BDC3-56B8F72B5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21328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315560</xdr:colOff>
      <xdr:row>38</xdr:row>
      <xdr:rowOff>181825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CB0E50-167A-4FEE-B7F6-41BC16A8A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9960" cy="6087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D16" zoomScaleNormal="100" workbookViewId="0">
      <selection activeCell="Y38" sqref="Y3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24.285156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s="44" customFormat="1" x14ac:dyDescent="0.25">
      <c r="A3" s="45">
        <f t="shared" ref="A3:A14" si="0">N3</f>
        <v>0</v>
      </c>
      <c r="B3" s="45">
        <f t="shared" ref="B3:B14" si="1">Q3</f>
        <v>291</v>
      </c>
      <c r="C3" s="45">
        <f>B3*1.2</f>
        <v>349.2</v>
      </c>
      <c r="D3" s="45">
        <f t="shared" ref="D3:D14" si="2">C3*1.2</f>
        <v>419.03999999999996</v>
      </c>
      <c r="E3" s="46">
        <f t="shared" ref="E3:E14" si="3">R3</f>
        <v>4600000</v>
      </c>
      <c r="F3" s="45">
        <f t="shared" ref="F3:F14" si="4">ROUND((E3/B3),0)</f>
        <v>15808</v>
      </c>
      <c r="G3" s="45">
        <f t="shared" ref="G3:G14" si="5">ROUND((E3/C3),0)</f>
        <v>13173</v>
      </c>
      <c r="H3" s="45">
        <f t="shared" ref="H3:H14" si="6">ROUND((E3/D3),0)</f>
        <v>10977</v>
      </c>
      <c r="I3" s="45" t="e">
        <f>#REF!</f>
        <v>#REF!</v>
      </c>
      <c r="J3" s="45">
        <f t="shared" ref="J3:J14" si="7">S3</f>
        <v>0</v>
      </c>
      <c r="O3" s="44">
        <v>0</v>
      </c>
      <c r="P3" s="44">
        <f t="shared" ref="P3:Q14" si="8">O3/1.2</f>
        <v>0</v>
      </c>
      <c r="Q3" s="44">
        <v>291</v>
      </c>
      <c r="R3" s="47">
        <v>4600000</v>
      </c>
    </row>
    <row r="4" spans="1:20" s="44" customFormat="1" x14ac:dyDescent="0.25">
      <c r="A4" s="45">
        <f t="shared" ref="A4:A9" si="9">N4</f>
        <v>0</v>
      </c>
      <c r="B4" s="45">
        <f t="shared" ref="B4:B9" si="10">Q4</f>
        <v>315</v>
      </c>
      <c r="C4" s="45">
        <f t="shared" ref="C4:C9" si="11">B4*1.2</f>
        <v>378</v>
      </c>
      <c r="D4" s="45">
        <f t="shared" ref="D4:D9" si="12">C4*1.2</f>
        <v>453.59999999999997</v>
      </c>
      <c r="E4" s="46">
        <f t="shared" ref="E4:E9" si="13">R4</f>
        <v>4450000</v>
      </c>
      <c r="F4" s="45">
        <f t="shared" ref="F4:F9" si="14">ROUND((E4/B4),0)</f>
        <v>14127</v>
      </c>
      <c r="G4" s="45">
        <f t="shared" ref="G4:G9" si="15">ROUND((E4/C4),0)</f>
        <v>11772</v>
      </c>
      <c r="H4" s="45">
        <f t="shared" ref="H4:H9" si="16">ROUND((E4/D4),0)</f>
        <v>9810</v>
      </c>
      <c r="I4" s="45" t="e">
        <f>#REF!</f>
        <v>#REF!</v>
      </c>
      <c r="J4" s="45">
        <f t="shared" ref="J4:J9" si="17">S4</f>
        <v>0</v>
      </c>
      <c r="O4" s="44">
        <v>0</v>
      </c>
      <c r="P4" s="44">
        <f t="shared" ref="P4:P9" si="18">O4/1.2</f>
        <v>0</v>
      </c>
      <c r="Q4" s="44">
        <v>315</v>
      </c>
      <c r="R4" s="47">
        <v>4450000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4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37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s="44" customFormat="1" x14ac:dyDescent="0.25">
      <c r="A16" s="45">
        <f t="shared" ref="A16:A28" si="32">N16</f>
        <v>0</v>
      </c>
      <c r="B16" s="45">
        <f t="shared" ref="B16:B28" si="33">Q16</f>
        <v>401</v>
      </c>
      <c r="C16" s="45">
        <f>B16*1.2</f>
        <v>481.2</v>
      </c>
      <c r="D16" s="45">
        <f t="shared" ref="D16:D28" si="34">C16*1.2</f>
        <v>577.43999999999994</v>
      </c>
      <c r="E16" s="46">
        <f t="shared" ref="E16:E28" si="35">R16</f>
        <v>7200000</v>
      </c>
      <c r="F16" s="45">
        <f t="shared" ref="F16:F28" si="36">ROUND((E16/B16),0)</f>
        <v>17955</v>
      </c>
      <c r="G16" s="45">
        <f t="shared" ref="G16:G28" si="37">ROUND((E16/C16),0)</f>
        <v>14963</v>
      </c>
      <c r="H16" s="45">
        <f t="shared" ref="H16:H28" si="38">ROUND((E16/D16),0)</f>
        <v>12469</v>
      </c>
      <c r="I16" s="45" t="e">
        <f>#REF!</f>
        <v>#REF!</v>
      </c>
      <c r="J16" s="45">
        <f t="shared" ref="J16:J28" si="39">S16</f>
        <v>0</v>
      </c>
      <c r="O16" s="44">
        <v>0</v>
      </c>
      <c r="P16" s="44">
        <f t="shared" ref="P16:Q28" si="40">O16/1.2</f>
        <v>0</v>
      </c>
      <c r="Q16" s="44">
        <v>401</v>
      </c>
      <c r="R16" s="47">
        <v>7200000</v>
      </c>
    </row>
    <row r="17" spans="1:24" x14ac:dyDescent="0.25">
      <c r="A17" s="4">
        <f t="shared" si="32"/>
        <v>0</v>
      </c>
      <c r="B17" s="4">
        <f t="shared" si="33"/>
        <v>1400</v>
      </c>
      <c r="C17" s="4">
        <f t="shared" ref="C17:C28" si="41">B17*1.2</f>
        <v>1680</v>
      </c>
      <c r="D17" s="4">
        <f t="shared" si="34"/>
        <v>2016</v>
      </c>
      <c r="E17" s="5">
        <f t="shared" si="35"/>
        <v>19000000</v>
      </c>
      <c r="F17" s="9">
        <f t="shared" si="36"/>
        <v>13571</v>
      </c>
      <c r="G17" s="9">
        <f t="shared" si="37"/>
        <v>11310</v>
      </c>
      <c r="H17" s="9">
        <f t="shared" si="38"/>
        <v>9425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1400</v>
      </c>
      <c r="R17" s="2">
        <v>19000000</v>
      </c>
    </row>
    <row r="18" spans="1:24" x14ac:dyDescent="0.25">
      <c r="A18" s="4">
        <f t="shared" si="32"/>
        <v>0</v>
      </c>
      <c r="B18" s="4">
        <f t="shared" si="33"/>
        <v>430</v>
      </c>
      <c r="C18" s="4">
        <f t="shared" si="41"/>
        <v>516</v>
      </c>
      <c r="D18" s="4">
        <f t="shared" si="34"/>
        <v>619.19999999999993</v>
      </c>
      <c r="E18" s="5">
        <f t="shared" si="35"/>
        <v>5100000</v>
      </c>
      <c r="F18" s="9">
        <f t="shared" si="36"/>
        <v>11860</v>
      </c>
      <c r="G18" s="9">
        <f t="shared" si="37"/>
        <v>9884</v>
      </c>
      <c r="H18" s="9">
        <f t="shared" si="38"/>
        <v>8236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430</v>
      </c>
      <c r="R18" s="2">
        <v>5100000</v>
      </c>
    </row>
    <row r="19" spans="1:24" x14ac:dyDescent="0.25">
      <c r="A19" s="4">
        <f t="shared" si="32"/>
        <v>0</v>
      </c>
      <c r="B19" s="4">
        <f t="shared" si="33"/>
        <v>435.83333333333337</v>
      </c>
      <c r="C19" s="4">
        <f t="shared" si="41"/>
        <v>523</v>
      </c>
      <c r="D19" s="4">
        <f t="shared" si="34"/>
        <v>627.6</v>
      </c>
      <c r="E19" s="5">
        <f t="shared" si="35"/>
        <v>4600000</v>
      </c>
      <c r="F19" s="9">
        <f t="shared" si="36"/>
        <v>10554</v>
      </c>
      <c r="G19" s="9">
        <f t="shared" si="37"/>
        <v>8795</v>
      </c>
      <c r="H19" s="9">
        <f t="shared" si="38"/>
        <v>7330</v>
      </c>
      <c r="I19" s="4" t="e">
        <f>#REF!</f>
        <v>#REF!</v>
      </c>
      <c r="J19" s="4">
        <f t="shared" si="39"/>
        <v>0</v>
      </c>
      <c r="O19">
        <v>0</v>
      </c>
      <c r="P19">
        <v>523</v>
      </c>
      <c r="Q19">
        <f t="shared" si="40"/>
        <v>435.83333333333337</v>
      </c>
      <c r="R19" s="2">
        <v>4600000</v>
      </c>
    </row>
    <row r="20" spans="1:24" x14ac:dyDescent="0.25">
      <c r="A20" s="4">
        <f t="shared" si="32"/>
        <v>0</v>
      </c>
      <c r="B20" s="4">
        <f t="shared" si="33"/>
        <v>555</v>
      </c>
      <c r="C20" s="4">
        <f t="shared" si="41"/>
        <v>666</v>
      </c>
      <c r="D20" s="4">
        <f t="shared" si="34"/>
        <v>799.19999999999993</v>
      </c>
      <c r="E20" s="5">
        <f t="shared" si="35"/>
        <v>5200000</v>
      </c>
      <c r="F20" s="9">
        <f t="shared" si="36"/>
        <v>9369</v>
      </c>
      <c r="G20" s="9">
        <f t="shared" si="37"/>
        <v>7808</v>
      </c>
      <c r="H20" s="9">
        <f t="shared" si="38"/>
        <v>6507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555</v>
      </c>
      <c r="R20" s="2">
        <v>5200000</v>
      </c>
    </row>
    <row r="21" spans="1:24" x14ac:dyDescent="0.25">
      <c r="A21" s="4">
        <f t="shared" si="32"/>
        <v>0</v>
      </c>
      <c r="B21" s="4">
        <f t="shared" si="33"/>
        <v>350</v>
      </c>
      <c r="C21" s="4">
        <f t="shared" si="41"/>
        <v>420</v>
      </c>
      <c r="D21" s="4">
        <f t="shared" si="34"/>
        <v>504</v>
      </c>
      <c r="E21" s="5">
        <f t="shared" si="35"/>
        <v>5500000</v>
      </c>
      <c r="F21" s="9">
        <f t="shared" si="36"/>
        <v>15714</v>
      </c>
      <c r="G21" s="9">
        <f t="shared" si="37"/>
        <v>13095</v>
      </c>
      <c r="H21" s="9">
        <f t="shared" si="38"/>
        <v>10913</v>
      </c>
      <c r="I21" s="4" t="e">
        <f>#REF!</f>
        <v>#REF!</v>
      </c>
      <c r="J21" s="4">
        <f t="shared" si="39"/>
        <v>0</v>
      </c>
      <c r="O21">
        <v>0</v>
      </c>
      <c r="P21">
        <v>420</v>
      </c>
      <c r="Q21">
        <f t="shared" si="40"/>
        <v>350</v>
      </c>
      <c r="R21" s="2">
        <v>5500000</v>
      </c>
    </row>
    <row r="22" spans="1:24" x14ac:dyDescent="0.25">
      <c r="A22" s="4">
        <f t="shared" ref="A22:A24" si="42">N22</f>
        <v>0</v>
      </c>
      <c r="B22" s="4">
        <f t="shared" ref="B22:B24" si="43">Q22</f>
        <v>983.33333333333337</v>
      </c>
      <c r="C22" s="4">
        <f t="shared" ref="C22:C24" si="44">B22*1.2</f>
        <v>1180</v>
      </c>
      <c r="D22" s="4">
        <f t="shared" ref="D22:D24" si="45">C22*1.2</f>
        <v>1416</v>
      </c>
      <c r="E22" s="5">
        <f t="shared" ref="E22:E24" si="46">R22</f>
        <v>17500000</v>
      </c>
      <c r="F22" s="9">
        <f t="shared" ref="F22:F24" si="47">ROUND((E22/B22),0)</f>
        <v>17797</v>
      </c>
      <c r="G22" s="9">
        <f t="shared" ref="G22:G24" si="48">ROUND((E22/C22),0)</f>
        <v>14831</v>
      </c>
      <c r="H22" s="9">
        <f t="shared" ref="H22:H24" si="49">ROUND((E22/D22),0)</f>
        <v>12359</v>
      </c>
      <c r="I22" s="4" t="e">
        <f>#REF!</f>
        <v>#REF!</v>
      </c>
      <c r="J22" s="4">
        <f t="shared" ref="J22:J24" si="50">S22</f>
        <v>0</v>
      </c>
      <c r="O22">
        <v>0</v>
      </c>
      <c r="P22">
        <v>1180</v>
      </c>
      <c r="Q22">
        <f t="shared" ref="Q22:Q24" si="51">P22/1.2</f>
        <v>983.33333333333337</v>
      </c>
      <c r="R22" s="2">
        <v>17500000</v>
      </c>
    </row>
    <row r="23" spans="1:24" x14ac:dyDescent="0.25">
      <c r="A23" s="4">
        <f t="shared" si="42"/>
        <v>0</v>
      </c>
      <c r="B23" s="4">
        <f t="shared" si="43"/>
        <v>820.83333333333337</v>
      </c>
      <c r="C23" s="4">
        <f t="shared" si="44"/>
        <v>985</v>
      </c>
      <c r="D23" s="4">
        <f t="shared" si="45"/>
        <v>1182</v>
      </c>
      <c r="E23" s="5">
        <f t="shared" si="46"/>
        <v>9500000</v>
      </c>
      <c r="F23" s="9">
        <f t="shared" si="47"/>
        <v>11574</v>
      </c>
      <c r="G23" s="9">
        <f t="shared" si="48"/>
        <v>9645</v>
      </c>
      <c r="H23" s="9">
        <f t="shared" si="49"/>
        <v>8037</v>
      </c>
      <c r="I23" s="4" t="e">
        <f>#REF!</f>
        <v>#REF!</v>
      </c>
      <c r="J23" s="4">
        <f t="shared" si="50"/>
        <v>0</v>
      </c>
      <c r="O23">
        <v>0</v>
      </c>
      <c r="P23">
        <v>985</v>
      </c>
      <c r="Q23">
        <f t="shared" si="51"/>
        <v>820.83333333333337</v>
      </c>
      <c r="R23" s="2">
        <v>9500000</v>
      </c>
    </row>
    <row r="24" spans="1:24" x14ac:dyDescent="0.25">
      <c r="A24" s="4">
        <f t="shared" si="42"/>
        <v>0</v>
      </c>
      <c r="B24" s="4">
        <f t="shared" si="43"/>
        <v>421</v>
      </c>
      <c r="C24" s="4">
        <f t="shared" si="44"/>
        <v>505.2</v>
      </c>
      <c r="D24" s="4">
        <f t="shared" si="45"/>
        <v>606.24</v>
      </c>
      <c r="E24" s="5">
        <f t="shared" si="46"/>
        <v>5100000</v>
      </c>
      <c r="F24" s="9">
        <f t="shared" si="47"/>
        <v>12114</v>
      </c>
      <c r="G24" s="9">
        <f t="shared" si="48"/>
        <v>10095</v>
      </c>
      <c r="H24" s="9">
        <f t="shared" si="49"/>
        <v>8413</v>
      </c>
      <c r="I24" s="4" t="e">
        <f>#REF!</f>
        <v>#REF!</v>
      </c>
      <c r="J24" s="4">
        <f t="shared" si="50"/>
        <v>0</v>
      </c>
      <c r="O24">
        <v>0</v>
      </c>
      <c r="P24">
        <f t="shared" ref="P22:P24" si="52">O24/1.2</f>
        <v>0</v>
      </c>
      <c r="Q24">
        <v>421</v>
      </c>
      <c r="R24" s="2">
        <v>5100000</v>
      </c>
    </row>
    <row r="25" spans="1:24" x14ac:dyDescent="0.25">
      <c r="A25" s="4">
        <f t="shared" si="32"/>
        <v>0</v>
      </c>
      <c r="B25" s="4">
        <f t="shared" si="33"/>
        <v>1000</v>
      </c>
      <c r="C25" s="4">
        <f t="shared" si="41"/>
        <v>1200</v>
      </c>
      <c r="D25" s="4">
        <f t="shared" si="34"/>
        <v>1440</v>
      </c>
      <c r="E25" s="5">
        <f t="shared" si="35"/>
        <v>12000000</v>
      </c>
      <c r="F25" s="9">
        <f t="shared" si="36"/>
        <v>12000</v>
      </c>
      <c r="G25" s="9">
        <f t="shared" si="37"/>
        <v>10000</v>
      </c>
      <c r="H25" s="9">
        <f t="shared" si="38"/>
        <v>8333</v>
      </c>
      <c r="I25" s="4" t="e">
        <f>#REF!</f>
        <v>#REF!</v>
      </c>
      <c r="J25" s="4">
        <f t="shared" si="39"/>
        <v>0</v>
      </c>
      <c r="O25">
        <v>0</v>
      </c>
      <c r="P25">
        <v>1200</v>
      </c>
      <c r="Q25">
        <f t="shared" si="40"/>
        <v>1000</v>
      </c>
      <c r="R25" s="2">
        <v>12000000</v>
      </c>
    </row>
    <row r="26" spans="1:24" s="44" customFormat="1" x14ac:dyDescent="0.25">
      <c r="A26" s="45">
        <f t="shared" si="32"/>
        <v>0</v>
      </c>
      <c r="B26" s="45">
        <f t="shared" si="33"/>
        <v>625</v>
      </c>
      <c r="C26" s="45">
        <f t="shared" si="41"/>
        <v>750</v>
      </c>
      <c r="D26" s="45">
        <f t="shared" si="34"/>
        <v>900</v>
      </c>
      <c r="E26" s="46">
        <f t="shared" si="35"/>
        <v>11000000</v>
      </c>
      <c r="F26" s="45">
        <f t="shared" si="36"/>
        <v>17600</v>
      </c>
      <c r="G26" s="45">
        <f t="shared" si="37"/>
        <v>14667</v>
      </c>
      <c r="H26" s="45">
        <f t="shared" si="38"/>
        <v>12222</v>
      </c>
      <c r="I26" s="45" t="e">
        <f>#REF!</f>
        <v>#REF!</v>
      </c>
      <c r="J26" s="45">
        <f t="shared" si="39"/>
        <v>0</v>
      </c>
      <c r="O26" s="44">
        <v>0</v>
      </c>
      <c r="P26" s="44">
        <v>750</v>
      </c>
      <c r="Q26" s="44">
        <f t="shared" si="40"/>
        <v>625</v>
      </c>
      <c r="R26" s="47">
        <v>11000000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16500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14000</v>
      </c>
      <c r="X31" s="22"/>
    </row>
    <row r="32" spans="1:24" ht="15.75" x14ac:dyDescent="0.25">
      <c r="D32" t="s">
        <v>42</v>
      </c>
      <c r="E32">
        <v>27</v>
      </c>
      <c r="F32" s="7">
        <f>E32*10.764</f>
        <v>290.62799999999999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59</v>
      </c>
      <c r="X34" s="31">
        <v>2023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1" t="s">
        <v>40</v>
      </c>
      <c r="Q36" s="41"/>
      <c r="R36" s="41"/>
      <c r="S36" s="41"/>
      <c r="T36" s="42"/>
      <c r="U36" s="21" t="s">
        <v>20</v>
      </c>
      <c r="V36" s="23"/>
      <c r="W36" s="24">
        <f>90*W33/W35</f>
        <v>1.5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P39" s="44"/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14000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16500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291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4801500</v>
      </c>
      <c r="X45" s="43"/>
    </row>
    <row r="46" spans="15:25" ht="15.75" x14ac:dyDescent="0.25">
      <c r="S46" s="11"/>
      <c r="T46" s="10"/>
      <c r="U46" s="17" t="s">
        <v>25</v>
      </c>
      <c r="V46" s="23"/>
      <c r="W46" s="33">
        <f>W45*0.98</f>
        <v>4705470</v>
      </c>
      <c r="X46" s="34"/>
    </row>
    <row r="47" spans="15:25" ht="15.75" x14ac:dyDescent="0.25">
      <c r="S47" s="10"/>
      <c r="T47" s="10"/>
      <c r="U47" s="17" t="s">
        <v>26</v>
      </c>
      <c r="V47" s="23"/>
      <c r="W47" s="33">
        <f>W45*0.8</f>
        <v>3841200</v>
      </c>
      <c r="X47" s="33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727500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3">
        <f>W45*0.025/12</f>
        <v>10003.125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19:U19"/>
  <sheetViews>
    <sheetView topLeftCell="A6" workbookViewId="0">
      <selection activeCell="U20" sqref="U20"/>
    </sheetView>
  </sheetViews>
  <sheetFormatPr defaultRowHeight="15" x14ac:dyDescent="0.25"/>
  <sheetData>
    <row r="19" spans="20:21" x14ac:dyDescent="0.25">
      <c r="T19">
        <v>29.233000000000001</v>
      </c>
      <c r="U19">
        <f>T19*10.764</f>
        <v>314.66401200000001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M40" sqref="M4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2024-08-17T09:07:36Z</dcterms:modified>
</cp:coreProperties>
</file>