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ohammad Inamdar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D31" i="23"/>
  <c r="D30" i="23"/>
  <c r="D29" i="23" l="1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9" i="4" l="1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5" i="23"/>
  <c r="C21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<sst xmlns="http://schemas.openxmlformats.org/spreadsheetml/2006/main" count="129" uniqueCount="98">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</sst>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0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46264</xdr:colOff>
      <xdr:row>0</xdr:row>
      <xdr:rowOff>110218</xdr:rowOff>
    </xdr:from>
    <xdr:to>
      <xdr:col>10</xdr:col>
      <xdr:colOff>293914</xdr:colOff>
      <xdr:row>21</xdr:row>
      <xdr:rowOff>176893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585" y="110218"/>
          <a:ext cx="5758543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450397</xdr:colOff>
      <xdr:row>3</xdr:row>
      <xdr:rowOff>129268</xdr:rowOff>
    </xdr:from>
    <xdr:to>
      <xdr:col>10</xdr:col>
      <xdr:colOff>85726</xdr:colOff>
      <xdr:row>24</xdr:row>
      <xdr:rowOff>186418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97" y="700768"/>
          <a:ext cx="5758543" cy="405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40035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38000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38000</v>
      </c>
      <c r="D5" s="57" t="s">
        <v>61</v>
      </c>
      <c r="E5" s="58">
        <f>ROUND(C5/10.764,0)</f>
        <v>3530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15200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22800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38000</v>
      </c>
      <c r="D10" s="57" t="s">
        <v>61</v>
      </c>
      <c r="E10" s="58">
        <f>ROUND(C10/10.764,0)</f>
        <v>3530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718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1436000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2534540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I23" sqref="I2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120"/>
      <c r="G13" s="78"/>
    </row>
    <row r="14" spans="1:8">
      <c r="A14" s="15" t="s">
        <v>15</v>
      </c>
      <c r="B14" s="19"/>
      <c r="C14" s="20">
        <f>C5</f>
        <v>3600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8"/>
      <c r="G16" s="119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652</v>
      </c>
      <c r="D18" s="76"/>
      <c r="E18" s="77"/>
      <c r="F18" s="78"/>
      <c r="G18" s="78"/>
    </row>
    <row r="19" spans="1:9">
      <c r="A19" s="15"/>
      <c r="B19" s="6"/>
      <c r="C19" s="30">
        <f>C18*C16</f>
        <v>3651200</v>
      </c>
      <c r="D19" s="78" t="s">
        <v>68</v>
      </c>
      <c r="E19" s="30"/>
      <c r="F19" s="78"/>
      <c r="G19" s="78"/>
    </row>
    <row r="20" spans="1:9">
      <c r="A20" s="15"/>
      <c r="B20" s="61">
        <f>C20*0.9</f>
        <v>3121776</v>
      </c>
      <c r="C20" s="31">
        <f>C19*95%</f>
        <v>3468640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2920960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1304000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7606.666666666667</v>
      </c>
      <c r="D25" s="31"/>
      <c r="E25" s="75"/>
      <c r="F25" s="75"/>
      <c r="G25" s="75"/>
      <c r="H25" s="75"/>
      <c r="I25" s="75"/>
    </row>
    <row r="26" spans="1:9">
      <c r="C26" s="31"/>
      <c r="D26" s="31"/>
      <c r="E26" s="75"/>
      <c r="F26" s="75"/>
      <c r="G26" s="75"/>
      <c r="H26" s="75"/>
      <c r="I26" s="75"/>
    </row>
    <row r="27" spans="1:9">
      <c r="C27" s="31"/>
      <c r="D27" s="31"/>
      <c r="E27" s="75"/>
      <c r="F27" s="75"/>
      <c r="G27" s="75"/>
      <c r="H27" s="75"/>
      <c r="I27" s="75"/>
    </row>
    <row r="28" spans="1:9">
      <c r="C28"/>
      <c r="D28"/>
      <c r="E28" s="75"/>
      <c r="F28" s="75"/>
      <c r="G28" s="75"/>
      <c r="H28" s="75"/>
      <c r="I28" s="75"/>
    </row>
    <row r="29" spans="1:9">
      <c r="C29">
        <v>55.21</v>
      </c>
      <c r="D29" s="118">
        <f>C29*10.764</f>
        <v>594.28044</v>
      </c>
      <c r="E29" s="118"/>
      <c r="F29" s="75"/>
      <c r="G29" s="75"/>
      <c r="H29" s="75"/>
      <c r="I29" s="75"/>
    </row>
    <row r="30" spans="1:9">
      <c r="C30">
        <v>5.39</v>
      </c>
      <c r="D30" s="118">
        <f>C30*10.764</f>
        <v>58.017959999999995</v>
      </c>
      <c r="E30" s="75"/>
      <c r="F30" s="75"/>
      <c r="G30" s="75"/>
      <c r="H30" s="75"/>
      <c r="I30" s="75"/>
    </row>
    <row r="31" spans="1:9">
      <c r="C31"/>
      <c r="D31" s="124">
        <f>SUM(D29:D30)</f>
        <v>652.29840000000002</v>
      </c>
      <c r="E31" s="118">
        <f>D31*1.1</f>
        <v>717.5282400000001</v>
      </c>
      <c r="F31" s="75"/>
      <c r="G31" s="75"/>
      <c r="H31" s="75"/>
      <c r="I31" s="75"/>
    </row>
    <row r="32" spans="1:9">
      <c r="C32"/>
      <c r="D32"/>
      <c r="E32" s="75"/>
      <c r="F32" s="75"/>
      <c r="G32" s="75"/>
      <c r="H32" s="75"/>
      <c r="I32" s="75"/>
    </row>
    <row r="33" spans="1:9">
      <c r="C33">
        <v>2000000</v>
      </c>
      <c r="D33"/>
      <c r="E33" s="75"/>
      <c r="F33" s="75"/>
      <c r="G33" s="75"/>
      <c r="H33" s="118"/>
      <c r="I33" s="75"/>
    </row>
    <row r="34" spans="1:9">
      <c r="C34"/>
      <c r="D34"/>
      <c r="E34" s="75"/>
      <c r="F34" s="75"/>
      <c r="G34" s="75"/>
      <c r="H34" s="75"/>
      <c r="I34" s="75"/>
    </row>
    <row r="35" spans="1:9">
      <c r="C35"/>
      <c r="D35"/>
      <c r="E35" s="75"/>
      <c r="F35" s="75"/>
      <c r="G35" s="75"/>
      <c r="H35" s="118"/>
      <c r="I35" s="75"/>
    </row>
    <row r="36" spans="1:9">
      <c r="C36"/>
      <c r="D36"/>
      <c r="E36" s="75"/>
      <c r="F36" s="75"/>
      <c r="G36" s="75"/>
      <c r="H36" s="75"/>
      <c r="I36" s="75"/>
    </row>
    <row r="37" spans="1:9">
      <c r="C37"/>
      <c r="D37"/>
      <c r="E37" s="75"/>
      <c r="F37" s="75"/>
      <c r="G37" s="75"/>
      <c r="H37" s="118"/>
      <c r="I37" s="118"/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I11" sqref="I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/>
      <c r="R2" s="2">
        <v>2251000</v>
      </c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>
        <v>2251000</v>
      </c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>
        <v>2251000</v>
      </c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>
        <v>2251000</v>
      </c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312.5</v>
      </c>
      <c r="C9" s="4">
        <f t="shared" si="1"/>
        <v>375</v>
      </c>
      <c r="D9" s="4">
        <f t="shared" si="7"/>
        <v>450</v>
      </c>
      <c r="E9" s="5">
        <f t="shared" ref="E9:E15" si="9">R9</f>
        <v>2100000</v>
      </c>
      <c r="F9" s="4">
        <f t="shared" si="2"/>
        <v>6720</v>
      </c>
      <c r="G9" s="4">
        <f t="shared" si="3"/>
        <v>5600</v>
      </c>
      <c r="H9" s="4">
        <f t="shared" si="4"/>
        <v>4667</v>
      </c>
      <c r="I9" s="4">
        <f t="shared" si="5"/>
        <v>0</v>
      </c>
      <c r="J9" s="4">
        <f t="shared" si="6"/>
        <v>0</v>
      </c>
      <c r="O9" s="75">
        <v>450</v>
      </c>
      <c r="P9" s="75">
        <f t="shared" ref="P9" si="10">O9/1.2</f>
        <v>375</v>
      </c>
      <c r="Q9" s="75">
        <f t="shared" ref="Q9" si="11">P9/1.2</f>
        <v>312.5</v>
      </c>
      <c r="R9" s="2">
        <v>2100000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2251000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>
        <v>494</v>
      </c>
      <c r="Q10" s="75"/>
      <c r="R10" s="2">
        <v>2251000</v>
      </c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 t="shared" ref="E16:E19" si="16">R16</f>
        <v>0</v>
      </c>
      <c r="F16" s="4" t="e">
        <f t="shared" ref="F16:F19" si="17">ROUND((E16/B16),0)</f>
        <v>#DIV/0!</v>
      </c>
      <c r="G16" s="4" t="e">
        <f t="shared" ref="G16:G19" si="18">ROUND((E16/C16),0)</f>
        <v>#DIV/0!</v>
      </c>
      <c r="H16" s="4" t="e">
        <f t="shared" ref="H16:H19" si="19">ROUND((E16/D16),0)</f>
        <v>#DIV/0!</v>
      </c>
      <c r="I16" s="4">
        <f t="shared" ref="I16:J19" si="20">T16</f>
        <v>0</v>
      </c>
      <c r="J16" s="4">
        <f t="shared" si="20"/>
        <v>0</v>
      </c>
      <c r="R16" s="2"/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R17" s="2"/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R18" s="2"/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2" sqref="D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2024-08-14T07:56:27Z</dcterms:modified>
</cp:coreProperties>
</file>