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KETKI KAUNAL GUPTE\"/>
    </mc:Choice>
  </mc:AlternateContent>
  <xr:revisionPtr revIDLastSave="0" documentId="13_ncr:1_{A7F0B10B-4F7D-436D-8084-9A6A974676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7" i="4" l="1"/>
  <c r="V6" i="4" l="1"/>
  <c r="G21" i="4"/>
  <c r="Q8" i="4" l="1"/>
  <c r="U7" i="4"/>
  <c r="I25" i="4" l="1"/>
  <c r="U6" i="4"/>
  <c r="H19" i="4"/>
  <c r="G23" i="4"/>
  <c r="G28" i="4"/>
  <c r="G19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<sst xmlns="http://schemas.openxmlformats.org/spreadsheetml/2006/main" count="34" uniqueCount="31">
  <si>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</si>
  <si>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</si>
  <si>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</si>
  <si>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</si>
  <si>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</si>
  <si>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</si>
  <si>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</si>
  <si>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</si>
  <si>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</si>
  <si>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</si>
  <si>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</si>
  <si>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</si>
  <si>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</si>
  <si>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</si>
  <si>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</si>
  <si>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</si>
  <si>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agreement - 2022</t>
  </si>
  <si>
    <t>av</t>
  </si>
  <si>
    <t>sd</t>
  </si>
  <si>
    <t>rd</t>
  </si>
  <si>
    <t>bv</t>
  </si>
  <si>
    <t>rera ca</t>
  </si>
  <si>
    <t>1 car parking</t>
  </si>
  <si>
    <t>29.04.2024</t>
  </si>
  <si>
    <t>parking</t>
  </si>
  <si>
    <t>mca</t>
  </si>
  <si>
    <t>28000 to 30000 on ca</t>
  </si>
  <si>
    <t>fmv - 1.65 cr required</t>
  </si>
  <si>
    <t>29.12.23</t>
  </si>
  <si>
    <t>oc - 2024</t>
  </si>
  <si>
    <t>Flat No. 702, 7th Floor, Wing - A, Empire Towers, Sonwala Road, Village - Pahadi Goregaon, Goregaon East,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</si>
</sst>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44</xdr:row>
      <xdr:rowOff>172580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24FA7-5CD0-46C5-BA50-6DA82336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DEC5C-9127-417D-B78B-3F062E7F5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78D92-1D4B-42DB-9B7E-1D9A924F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C65D9A-5AB3-437D-A1E0-F5A99CCE9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A43659-DBC9-4A2B-8F84-F9F6FD32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658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A06EF-BE51-4C7B-B6A0-ABC64E1C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658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T8" sqref="T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406</v>
      </c>
      <c r="C2" s="4">
        <f>B2*1.2</f>
        <v>487.2</v>
      </c>
      <c r="D2" s="4">
        <f t="shared" ref="D2:D13" si="2">C2*1.2</f>
        <v>584.64</v>
      </c>
      <c r="E2" s="5">
        <f t="shared" ref="E2:E13" si="3">R2</f>
        <v>14500000</v>
      </c>
      <c r="F2" s="15">
        <f t="shared" ref="F2:F13" si="4">ROUND((E2/B2),0)</f>
        <v>35714</v>
      </c>
      <c r="G2" s="10">
        <f t="shared" ref="G2:G13" si="5">ROUND((E2/C2),0)</f>
        <v>29762</v>
      </c>
      <c r="H2" s="10">
        <f t="shared" ref="H2:H13" si="6">ROUND((E2/D2),0)</f>
        <v>24802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406</v>
      </c>
      <c r="R2" s="2">
        <v>14500000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404</v>
      </c>
      <c r="C3" s="4">
        <f t="shared" ref="C3:C15" si="9">B3*1.2</f>
        <v>484.79999999999995</v>
      </c>
      <c r="D3" s="4">
        <f t="shared" si="2"/>
        <v>581.75999999999988</v>
      </c>
      <c r="E3" s="5">
        <f t="shared" si="3"/>
        <v>13500000</v>
      </c>
      <c r="F3" s="10">
        <f t="shared" si="4"/>
        <v>33416</v>
      </c>
      <c r="G3" s="10">
        <f t="shared" si="5"/>
        <v>27847</v>
      </c>
      <c r="H3" s="10">
        <f t="shared" si="6"/>
        <v>23205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404</v>
      </c>
      <c r="R3" s="2">
        <v>13500000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5">
        <f t="shared" si="3"/>
        <v>15100000</v>
      </c>
      <c r="F4" s="15">
        <f t="shared" si="4"/>
        <v>35952</v>
      </c>
      <c r="G4" s="10">
        <f t="shared" si="5"/>
        <v>29960</v>
      </c>
      <c r="H4" s="10">
        <f t="shared" si="6"/>
        <v>24967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420</v>
      </c>
      <c r="R4" s="2">
        <v>15100000</v>
      </c>
      <c r="S4" s="8"/>
      <c r="T4" s="8"/>
    </row>
    <row r="5" spans="1:22" x14ac:dyDescent="0.25">
      <c r="A5" s="4">
        <f t="shared" si="0"/>
        <v>0</v>
      </c>
      <c r="B5" s="4">
        <f t="shared" si="1"/>
        <v>404</v>
      </c>
      <c r="C5" s="4">
        <f t="shared" si="9"/>
        <v>484.79999999999995</v>
      </c>
      <c r="D5" s="4">
        <f t="shared" si="2"/>
        <v>581.75999999999988</v>
      </c>
      <c r="E5" s="5">
        <f t="shared" si="3"/>
        <v>14100000</v>
      </c>
      <c r="F5" s="10">
        <f t="shared" si="4"/>
        <v>34901</v>
      </c>
      <c r="G5" s="10">
        <f t="shared" si="5"/>
        <v>29084</v>
      </c>
      <c r="H5" s="10">
        <f t="shared" si="6"/>
        <v>24237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404</v>
      </c>
      <c r="R5" s="2">
        <v>14100000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420</v>
      </c>
      <c r="C6" s="4">
        <f t="shared" si="9"/>
        <v>504</v>
      </c>
      <c r="D6" s="4">
        <f t="shared" si="2"/>
        <v>604.79999999999995</v>
      </c>
      <c r="E6" s="5">
        <f t="shared" si="3"/>
        <v>10108800</v>
      </c>
      <c r="F6" s="15">
        <f t="shared" si="4"/>
        <v>24069</v>
      </c>
      <c r="G6" s="10">
        <f t="shared" si="5"/>
        <v>20057</v>
      </c>
      <c r="H6" s="10">
        <f t="shared" si="6"/>
        <v>16714</v>
      </c>
      <c r="I6" s="10" t="e">
        <f>#REF!</f>
        <v>#REF!</v>
      </c>
      <c r="J6" s="4" t="str">
        <f t="shared" si="7"/>
        <v>29.04.2024</v>
      </c>
      <c r="O6">
        <v>0</v>
      </c>
      <c r="P6">
        <f t="shared" si="8"/>
        <v>0</v>
      </c>
      <c r="Q6">
        <v>420</v>
      </c>
      <c r="R6" s="2">
        <v>10108800</v>
      </c>
      <c r="S6" s="8" t="s">
        <v>23</v>
      </c>
      <c r="T6" s="8"/>
      <c r="U6" s="2">
        <f>R6+606600+300000</f>
        <v>11015400</v>
      </c>
      <c r="V6">
        <f>F6*1.1</f>
        <v>26475.9</v>
      </c>
    </row>
    <row r="7" spans="1:22" x14ac:dyDescent="0.25">
      <c r="A7" s="4">
        <f t="shared" si="0"/>
        <v>0</v>
      </c>
      <c r="B7" s="4">
        <f t="shared" si="1"/>
        <v>420</v>
      </c>
      <c r="C7" s="4">
        <f t="shared" si="9"/>
        <v>504</v>
      </c>
      <c r="D7" s="4">
        <f t="shared" si="2"/>
        <v>604.79999999999995</v>
      </c>
      <c r="E7" s="5">
        <f t="shared" si="3"/>
        <v>12250000</v>
      </c>
      <c r="F7" s="15">
        <f t="shared" si="4"/>
        <v>29167</v>
      </c>
      <c r="G7" s="10">
        <f t="shared" si="5"/>
        <v>24306</v>
      </c>
      <c r="H7" s="10">
        <f t="shared" si="6"/>
        <v>20255</v>
      </c>
      <c r="I7" s="10" t="e">
        <f>#REF!</f>
        <v>#REF!</v>
      </c>
      <c r="J7" s="4" t="str">
        <f t="shared" si="7"/>
        <v>29.12.23</v>
      </c>
      <c r="O7">
        <v>0</v>
      </c>
      <c r="P7">
        <f t="shared" si="8"/>
        <v>0</v>
      </c>
      <c r="Q7">
        <v>420</v>
      </c>
      <c r="R7" s="2">
        <v>12250000</v>
      </c>
      <c r="S7" s="8" t="s">
        <v>28</v>
      </c>
      <c r="T7" s="8"/>
      <c r="U7" s="2">
        <f>R7+735000+30000</f>
        <v>13015000</v>
      </c>
      <c r="V7">
        <f t="shared" ref="V7:V8" si="10">F7*1.1</f>
        <v>32083.700000000004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1">P8/1.2</f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1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6:24" x14ac:dyDescent="0.25">
      <c r="F17" s="7" t="s">
        <v>30</v>
      </c>
    </row>
    <row r="18" spans="6:24" x14ac:dyDescent="0.25">
      <c r="F18" s="7" t="s">
        <v>21</v>
      </c>
      <c r="G18">
        <v>420</v>
      </c>
    </row>
    <row r="19" spans="6:24" x14ac:dyDescent="0.25">
      <c r="F19" s="7" t="s">
        <v>13</v>
      </c>
      <c r="G19">
        <f>42.93*10.764</f>
        <v>462.09851999999995</v>
      </c>
      <c r="H19">
        <f>G19/G18</f>
        <v>1.1002345714285713</v>
      </c>
      <c r="I19" t="s">
        <v>22</v>
      </c>
    </row>
    <row r="20" spans="6:24" x14ac:dyDescent="0.25">
      <c r="F20" s="7" t="s">
        <v>14</v>
      </c>
      <c r="G20">
        <v>32500</v>
      </c>
    </row>
    <row r="21" spans="6:24" x14ac:dyDescent="0.25">
      <c r="F21" s="7" t="s">
        <v>15</v>
      </c>
      <c r="G21">
        <f>G20*G18</f>
        <v>13650000</v>
      </c>
      <c r="P21" t="s">
        <v>25</v>
      </c>
      <c r="Q21">
        <v>396</v>
      </c>
    </row>
    <row r="22" spans="6:24" x14ac:dyDescent="0.25">
      <c r="F22" s="7" t="s">
        <v>24</v>
      </c>
      <c r="G22" s="16">
        <v>1200000</v>
      </c>
      <c r="H22" s="6"/>
    </row>
    <row r="23" spans="6:24" x14ac:dyDescent="0.25">
      <c r="G23">
        <f>G22+G21</f>
        <v>14850000</v>
      </c>
      <c r="I23" t="s">
        <v>29</v>
      </c>
    </row>
    <row r="24" spans="6:24" x14ac:dyDescent="0.25">
      <c r="O24" t="s">
        <v>27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16</v>
      </c>
      <c r="G25">
        <v>12623000</v>
      </c>
      <c r="I25">
        <f>G25*1.2</f>
        <v>15147600</v>
      </c>
      <c r="O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17</v>
      </c>
      <c r="G26">
        <v>757380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18</v>
      </c>
      <c r="G27">
        <v>30000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19</v>
      </c>
      <c r="G28">
        <f>SUM(G25:G27)</f>
        <v>13410380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20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2024-08-16T11:58:57Z</dcterms:modified>
</cp:coreProperties>
</file>