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entral Bank of India\Kandivali (East)\Ajay Kumar Markandey Yadav\"/>
    </mc:Choice>
  </mc:AlternateContent>
  <xr:revisionPtr revIDLastSave="0" documentId="13_ncr:1_{A361F34A-6DBF-4655-8CC1-4CEE921B35F5}" xr6:coauthVersionLast="36" xr6:coauthVersionMax="36" xr10:uidLastSave="{00000000-0000-0000-0000-000000000000}"/>
  <bookViews>
    <workbookView xWindow="0" yWindow="0" windowWidth="21570" windowHeight="789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T7" i="4" l="1"/>
  <c r="S7" i="4"/>
  <c r="Q7" i="4"/>
  <c r="H22" i="4" l="1"/>
  <c r="I20" i="4"/>
  <c r="G32" i="4"/>
  <c r="J26" i="4"/>
  <c r="Q12" i="4" l="1"/>
  <c r="P12" i="4"/>
  <c r="P11" i="4"/>
  <c r="Q11" i="4" s="1"/>
  <c r="Q10" i="4"/>
  <c r="P10" i="4"/>
  <c r="P9" i="4"/>
  <c r="Q9" i="4" s="1"/>
  <c r="P8" i="4"/>
  <c r="P7" i="4"/>
  <c r="P6" i="4"/>
  <c r="P5" i="4"/>
  <c r="P4" i="4"/>
  <c r="P3" i="4"/>
  <c r="P2" i="4"/>
  <c r="Q2" i="4" s="1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<sst xmlns="http://schemas.openxmlformats.org/spreadsheetml/2006/main" count="145" uniqueCount="26">
  <si>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</si>
  <si>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</si>
  <si>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</si>
  <si>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</si>
  <si>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</si>
  <si>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</si>
  <si>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</si>
  <si>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</si>
  <si>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</si>
  <si>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</si>
  <si>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</si>
  <si>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</si>
  <si>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</si>
  <si>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405, 4th Floor, Building No 5, Wing - A, Ramesh Heights, Village - Nilemore, nalasopara west</t>
  </si>
  <si>
    <t>mca</t>
  </si>
  <si>
    <t>fb</t>
  </si>
  <si>
    <t>db</t>
  </si>
  <si>
    <t>agreement - 01.07.2024</t>
  </si>
  <si>
    <t>av</t>
  </si>
  <si>
    <t>sd</t>
  </si>
  <si>
    <t>rd</t>
  </si>
  <si>
    <t>bv</t>
  </si>
  <si>
    <t>aca</t>
  </si>
  <si>
    <t>rate</t>
  </si>
  <si>
    <t>fmv</t>
  </si>
  <si>
    <t>ls - 55 lakhs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</si>
</sst>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0" fillId="3" borderId="0" xfId="0" applyNumberForma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477508</xdr:colOff>
      <xdr:row>40</xdr:row>
      <xdr:rowOff>29483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C5E313-E564-4390-9018-5B53869671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011908" cy="650648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553718</xdr:colOff>
      <xdr:row>45</xdr:row>
      <xdr:rowOff>86907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C5B891-C8E7-43C0-9342-9F04E80F03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88118" cy="846890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391771</xdr:colOff>
      <xdr:row>48</xdr:row>
      <xdr:rowOff>96466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BE2567-B61C-4815-B914-7A5540DC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26171" cy="871659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467981</xdr:colOff>
      <xdr:row>51</xdr:row>
      <xdr:rowOff>105960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C1DAE60-7A35-4C48-A393-F2777E5E57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9002381" cy="8487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409575</xdr:colOff>
      <xdr:row>43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83E0C10-16AF-4B03-B869-9EC93A86C6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087975" cy="83439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334613</xdr:colOff>
      <xdr:row>47</xdr:row>
      <xdr:rowOff>48855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0B01C1C-6181-4E07-AC52-6622AD1F9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69013" cy="88118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O24" sqref="O2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3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590.27777777777783</v>
      </c>
      <c r="C2" s="4">
        <f>B2*1.2</f>
        <v>708.33333333333337</v>
      </c>
      <c r="D2" s="4">
        <f t="shared" ref="D2:D13" si="2">C2*1.2</f>
        <v>850</v>
      </c>
      <c r="E2" s="5">
        <f t="shared" ref="E2:E13" si="3">R2</f>
        <v>4052000</v>
      </c>
      <c r="F2" s="10">
        <f t="shared" ref="F2:F13" si="4">ROUND((E2/B2),0)</f>
        <v>6865</v>
      </c>
      <c r="G2" s="10">
        <f t="shared" ref="G2:G13" si="5">ROUND((E2/C2),0)</f>
        <v>5720</v>
      </c>
      <c r="H2" s="10">
        <f t="shared" ref="H2:H13" si="6">ROUND((E2/D2),0)</f>
        <v>4767</v>
      </c>
      <c r="I2" s="4" t="e">
        <f>#REF!</f>
        <v>#REF!</v>
      </c>
      <c r="J2" s="4">
        <f t="shared" ref="J2:J13" si="7">S2</f>
        <v>0</v>
      </c>
      <c r="O2">
        <v>850</v>
      </c>
      <c r="P2">
        <f t="shared" ref="P2:P12" si="8">O2/1.2</f>
        <v>708.33333333333337</v>
      </c>
      <c r="Q2">
        <f t="shared" ref="Q2:Q12" si="9">P2/1.2</f>
        <v>590.27777777777783</v>
      </c>
      <c r="R2" s="2">
        <v>4052000</v>
      </c>
      <c r="S2" s="8"/>
      <c r="T2" s="8"/>
    </row>
    <row r="3" spans="1:20" x14ac:dyDescent="0.25">
      <c r="A3" s="4">
        <f t="shared" si="0"/>
        <v>0</v>
      </c>
      <c r="B3" s="4">
        <f t="shared" si="1"/>
        <v>518</v>
      </c>
      <c r="C3" s="4">
        <f t="shared" ref="C3:C15" si="10">B3*1.2</f>
        <v>621.6</v>
      </c>
      <c r="D3" s="4">
        <f t="shared" si="2"/>
        <v>745.92</v>
      </c>
      <c r="E3" s="5">
        <f t="shared" si="3"/>
        <v>3985000</v>
      </c>
      <c r="F3" s="10">
        <f t="shared" si="4"/>
        <v>7693</v>
      </c>
      <c r="G3" s="10">
        <f t="shared" si="5"/>
        <v>6411</v>
      </c>
      <c r="H3" s="10">
        <f t="shared" si="6"/>
        <v>5342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518</v>
      </c>
      <c r="R3" s="2">
        <v>3985000</v>
      </c>
      <c r="S3" s="8"/>
      <c r="T3" s="8"/>
    </row>
    <row r="4" spans="1:20" x14ac:dyDescent="0.25">
      <c r="A4" s="4">
        <f t="shared" si="0"/>
        <v>0</v>
      </c>
      <c r="B4" s="4">
        <f t="shared" si="1"/>
        <v>530</v>
      </c>
      <c r="C4" s="4">
        <f t="shared" si="10"/>
        <v>636</v>
      </c>
      <c r="D4" s="4">
        <f t="shared" si="2"/>
        <v>763.19999999999993</v>
      </c>
      <c r="E4" s="5">
        <f t="shared" si="3"/>
        <v>4650000</v>
      </c>
      <c r="F4" s="10">
        <f t="shared" si="4"/>
        <v>8774</v>
      </c>
      <c r="G4" s="10">
        <f t="shared" si="5"/>
        <v>7311</v>
      </c>
      <c r="H4" s="10">
        <f t="shared" si="6"/>
        <v>6093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530</v>
      </c>
      <c r="R4" s="2">
        <v>4650000</v>
      </c>
      <c r="S4" s="8"/>
      <c r="T4" s="8"/>
    </row>
    <row r="5" spans="1:20" x14ac:dyDescent="0.25">
      <c r="A5" s="4">
        <f t="shared" si="0"/>
        <v>0</v>
      </c>
      <c r="B5" s="4">
        <f t="shared" si="1"/>
        <v>450</v>
      </c>
      <c r="C5" s="4">
        <f t="shared" si="10"/>
        <v>540</v>
      </c>
      <c r="D5" s="4">
        <f t="shared" si="2"/>
        <v>648</v>
      </c>
      <c r="E5" s="5">
        <f t="shared" si="3"/>
        <v>3504000</v>
      </c>
      <c r="F5" s="10">
        <f t="shared" si="4"/>
        <v>7787</v>
      </c>
      <c r="G5" s="10">
        <f t="shared" si="5"/>
        <v>6489</v>
      </c>
      <c r="H5" s="10">
        <f t="shared" si="6"/>
        <v>5407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450</v>
      </c>
      <c r="R5" s="2">
        <v>3504000</v>
      </c>
      <c r="S5" s="8"/>
      <c r="T5" s="8"/>
    </row>
    <row r="6" spans="1:20" x14ac:dyDescent="0.25">
      <c r="A6" s="4">
        <f t="shared" si="0"/>
        <v>0</v>
      </c>
      <c r="B6" s="4">
        <f t="shared" si="1"/>
        <v>550</v>
      </c>
      <c r="C6" s="4">
        <f t="shared" si="10"/>
        <v>660</v>
      </c>
      <c r="D6" s="4">
        <f t="shared" si="2"/>
        <v>792</v>
      </c>
      <c r="E6" s="5">
        <f t="shared" si="3"/>
        <v>5150000</v>
      </c>
      <c r="F6" s="15">
        <f t="shared" si="4"/>
        <v>9364</v>
      </c>
      <c r="G6" s="10">
        <f t="shared" si="5"/>
        <v>7803</v>
      </c>
      <c r="H6" s="10">
        <f t="shared" si="6"/>
        <v>6503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550</v>
      </c>
      <c r="R6" s="2">
        <v>5150000</v>
      </c>
      <c r="S6" s="8"/>
      <c r="T6" s="8"/>
    </row>
    <row r="7" spans="1:20" x14ac:dyDescent="0.25">
      <c r="A7" s="4">
        <f t="shared" si="0"/>
        <v>0</v>
      </c>
      <c r="B7" s="4">
        <f t="shared" si="1"/>
        <v>268.99235999999996</v>
      </c>
      <c r="C7" s="4">
        <f t="shared" si="10"/>
        <v>322.79083199999997</v>
      </c>
      <c r="D7" s="4">
        <f t="shared" si="2"/>
        <v>387.34899839999997</v>
      </c>
      <c r="E7" s="5">
        <f t="shared" si="3"/>
        <v>2400000</v>
      </c>
      <c r="F7" s="15">
        <f t="shared" si="4"/>
        <v>8922</v>
      </c>
      <c r="G7" s="10">
        <f t="shared" si="5"/>
        <v>7435</v>
      </c>
      <c r="H7" s="10">
        <f t="shared" si="6"/>
        <v>6196</v>
      </c>
      <c r="I7" s="4" t="e">
        <f>#REF!</f>
        <v>#REF!</v>
      </c>
      <c r="J7" s="4">
        <f t="shared" si="7"/>
        <v>2592000</v>
      </c>
      <c r="O7">
        <v>0</v>
      </c>
      <c r="P7">
        <f t="shared" si="8"/>
        <v>0</v>
      </c>
      <c r="Q7">
        <f>24.99*10.764</f>
        <v>268.99235999999996</v>
      </c>
      <c r="R7" s="2">
        <v>2400000</v>
      </c>
      <c r="S7" s="16">
        <f>R7+168000+24000</f>
        <v>2592000</v>
      </c>
      <c r="T7" s="8">
        <f>S7/Q7</f>
        <v>9635.9614079745625</v>
      </c>
    </row>
    <row r="8" spans="1:20" x14ac:dyDescent="0.25">
      <c r="A8" s="4">
        <f t="shared" si="0"/>
        <v>0</v>
      </c>
      <c r="B8" s="4">
        <f t="shared" si="1"/>
        <v>510</v>
      </c>
      <c r="C8" s="4">
        <f t="shared" si="10"/>
        <v>612</v>
      </c>
      <c r="D8" s="4">
        <f t="shared" si="2"/>
        <v>734.4</v>
      </c>
      <c r="E8" s="5">
        <f t="shared" si="3"/>
        <v>5010000</v>
      </c>
      <c r="F8" s="15">
        <f t="shared" si="4"/>
        <v>9824</v>
      </c>
      <c r="G8" s="10">
        <f t="shared" si="5"/>
        <v>8186</v>
      </c>
      <c r="H8" s="10">
        <f t="shared" si="6"/>
        <v>6822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510</v>
      </c>
      <c r="R8" s="2">
        <v>5010000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10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9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10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9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10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9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10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9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10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10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10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6:24" x14ac:dyDescent="0.25">
      <c r="G18" t="s">
        <v>13</v>
      </c>
    </row>
    <row r="20" spans="6:24" x14ac:dyDescent="0.25">
      <c r="G20" t="s">
        <v>22</v>
      </c>
      <c r="H20">
        <v>605</v>
      </c>
      <c r="I20">
        <f>56.21*10.764</f>
        <v>605.04444000000001</v>
      </c>
    </row>
    <row r="21" spans="6:24" x14ac:dyDescent="0.25">
      <c r="G21" t="s">
        <v>23</v>
      </c>
      <c r="H21">
        <v>9000</v>
      </c>
    </row>
    <row r="22" spans="6:24" x14ac:dyDescent="0.25">
      <c r="G22" s="6" t="s">
        <v>24</v>
      </c>
      <c r="H22" s="6">
        <f>H21*H20</f>
        <v>5445000</v>
      </c>
    </row>
    <row r="23" spans="6:24" x14ac:dyDescent="0.25">
      <c r="I23" t="s">
        <v>14</v>
      </c>
      <c r="J23">
        <v>553</v>
      </c>
    </row>
    <row r="24" spans="6:24" x14ac:dyDescent="0.25">
      <c r="I24" t="s">
        <v>15</v>
      </c>
      <c r="J24">
        <v>54</v>
      </c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I25" t="s">
        <v>16</v>
      </c>
      <c r="J25">
        <v>15</v>
      </c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H26" t="s">
        <v>25</v>
      </c>
      <c r="J26">
        <f>SUM(J23:J25)</f>
        <v>622</v>
      </c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F28" s="7" t="s">
        <v>17</v>
      </c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F29" s="7" t="s">
        <v>18</v>
      </c>
      <c r="G29">
        <v>3500000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F30" s="7" t="s">
        <v>19</v>
      </c>
      <c r="G30">
        <v>259000</v>
      </c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F31" s="7" t="s">
        <v>20</v>
      </c>
      <c r="G31">
        <v>30000</v>
      </c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F32" s="7" t="s">
        <v>21</v>
      </c>
      <c r="G32">
        <f>SUM(G29:G31)</f>
        <v>3789000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4"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2024-08-13T10:09:44Z</dcterms:modified>
</cp:coreProperties>
</file>