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SB\Andheri (West)\Kamabhai Jivraj Solanki\"/>
    </mc:Choice>
  </mc:AlternateContent>
  <xr:revisionPtr revIDLastSave="0" documentId="13_ncr:1_{1ABA1953-F9D0-4969-855A-EF7E25507B3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N12" i="24"/>
  <c r="N6" i="24"/>
  <c r="N7" i="24"/>
  <c r="N8" i="24"/>
  <c r="N9" i="24"/>
  <c r="N10" i="24"/>
  <c r="N11" i="24"/>
  <c r="N13" i="24"/>
  <c r="N14" i="24"/>
  <c r="N15" i="24"/>
  <c r="N16" i="24"/>
  <c r="N17" i="24"/>
  <c r="N18" i="24"/>
  <c r="N19" i="24"/>
  <c r="G29" i="4"/>
  <c r="C5" i="25" l="1"/>
  <c r="C4" i="25"/>
  <c r="C3" i="25"/>
  <c r="P2" i="4"/>
  <c r="P3" i="4"/>
  <c r="B3" i="4" s="1"/>
  <c r="C3" i="4" s="1"/>
  <c r="D3" i="4" s="1"/>
  <c r="P4" i="4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<sst xmlns="http://schemas.openxmlformats.org/spreadsheetml/2006/main" count="131" uniqueCount="89">
  <si>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</si>
  <si>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</si>
  <si>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</si>
  <si>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</si>
  <si>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</si>
  <si>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</si>
  <si>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</si>
  <si>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</si>
  <si>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</si>
  <si>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</si>
  <si>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</si>
  <si>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</si>
  <si>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</si>
  <si>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</si>
  <si>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</si>
  <si>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</si>
  <si>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</si>
  <si>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</si>
  <si>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</si>
  <si>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</si>
  <si>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</si>
  <si>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</si>
  <si>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</si>
  <si>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</si>
  <si>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</si>
  <si>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</si>
  <si>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</si>
  <si>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</si>
  <si>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</si>
  <si>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</si>
  <si>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</si>
  <si>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</si>
  <si>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</si>
  <si>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</si>
  <si>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</si>
  <si>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</si>
  <si>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</si>
  <si>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</si>
  <si>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</si>
  <si>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</si>
  <si>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</si>
  <si>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</si>
  <si>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</si>
  <si>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</si>
  <si>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</si>
  <si>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</si>
  <si>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</si>
  <si>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</si>
  <si>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</si>
  <si>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</si>
  <si>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</si>
  <si>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</si>
  <si>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</si>
  <si>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</si>
  <si>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</si>
  <si>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</si>
  <si>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</si>
  <si>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</si>
  <si>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</si>
  <si>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</si>
  <si>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</si>
  <si>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</si>
  <si>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</si>
  <si>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</si>
  <si>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</si>
  <si>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</si>
  <si>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</si>
  <si>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</si>
  <si>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</si>
  <si>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</si>
  <si>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</si>
  <si>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</si>
  <si>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</si>
  <si>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</si>
  <si>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</si>
  <si>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</si>
  <si>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</si>
  <si>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</si>
  <si>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</si>
  <si>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</si>
  <si>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</si>
  <si>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</si>
  <si>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</si>
  <si>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</si>
  <si>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10.05.2024</t>
  </si>
  <si>
    <t>IGR-26.07.24</t>
  </si>
  <si>
    <t>IGR-29.08.23</t>
  </si>
  <si>
    <t>MCA</t>
  </si>
  <si>
    <t>IGR-01.08.24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</si>
</sst>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257175</xdr:colOff>
      <xdr:row>0</xdr:row>
      <xdr:rowOff>0</xdr:rowOff>
    </xdr:from>
    <xdr:to>
      <xdr:col>23</xdr:col>
      <xdr:colOff>115050</xdr:colOff>
      <xdr:row>23</xdr:row>
      <xdr:rowOff>95941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4C9BD-39C9-4AD8-AC8E-53A4439B2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0"/>
          <a:ext cx="5372850" cy="4953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BDB37B-FEC0-4B49-A4FB-8757C5994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CFEC95-7E10-402F-A9F2-C0A068C4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93EE96-C5F6-4149-8CE8-E799D490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28AEA-F38E-4999-B6B5-F220DD3C3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D9122-8468-43B9-9F7C-4BC4C0ED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12" sqref="M1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10.53</v>
      </c>
      <c r="M5" s="41">
        <v>19.88</v>
      </c>
      <c r="N5" s="41">
        <f t="shared" ref="N5:N19" si="6">L5*M5</f>
        <v>209.33639999999997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6.69</v>
      </c>
      <c r="M6" s="41">
        <v>8.0399999999999991</v>
      </c>
      <c r="N6" s="41">
        <f t="shared" si="6"/>
        <v>53.787599999999998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7.66</v>
      </c>
      <c r="M7" s="41">
        <v>10.86</v>
      </c>
      <c r="N7" s="41">
        <f t="shared" si="6"/>
        <v>83.187600000000003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3.14</v>
      </c>
      <c r="M8" s="41">
        <v>2.88</v>
      </c>
      <c r="N8" s="41">
        <f t="shared" si="6"/>
        <v>9.0432000000000006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6.11</v>
      </c>
      <c r="M9" s="41">
        <v>6.64</v>
      </c>
      <c r="N9" s="41">
        <f t="shared" si="6"/>
        <v>40.570399999999999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10.72</v>
      </c>
      <c r="M10" s="41">
        <v>3.32</v>
      </c>
      <c r="N10" s="41">
        <f t="shared" si="6"/>
        <v>35.590400000000002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1.2</v>
      </c>
      <c r="M11" s="41">
        <v>3.09</v>
      </c>
      <c r="N11" s="41">
        <f t="shared" si="6"/>
        <v>3.7079999999999997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1">
        <f>SUM(N5:N11)</f>
        <v>435.22360000000003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1">
        <f t="shared" si="6"/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>
        <f t="shared" si="6"/>
        <v>0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1">
        <f t="shared" si="6"/>
        <v>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1">
        <f t="shared" si="6"/>
        <v>0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1">
        <f t="shared" si="6"/>
        <v>0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1">
        <f t="shared" si="6"/>
        <v>0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25800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23100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2024</v>
      </c>
    </row>
    <row r="8" spans="1:5" x14ac:dyDescent="0.25">
      <c r="A8" s="15" t="s">
        <v>18</v>
      </c>
      <c r="B8" s="23"/>
      <c r="C8" s="24">
        <f>C9-C7</f>
        <v>41</v>
      </c>
      <c r="D8" s="24">
        <v>2005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769.49999999999989</v>
      </c>
      <c r="D12" s="22"/>
    </row>
    <row r="13" spans="1:5" x14ac:dyDescent="0.25">
      <c r="A13" s="15" t="s">
        <v>22</v>
      </c>
      <c r="B13" s="18"/>
      <c r="C13" s="19">
        <f>C6-C12</f>
        <v>1930.5</v>
      </c>
      <c r="D13" s="22"/>
    </row>
    <row r="14" spans="1:5" x14ac:dyDescent="0.25">
      <c r="A14" s="15" t="s">
        <v>15</v>
      </c>
      <c r="B14" s="18"/>
      <c r="C14" s="19">
        <f>C5</f>
        <v>23100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25030.5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310</v>
      </c>
      <c r="D18" s="24"/>
    </row>
    <row r="19" spans="1:5" x14ac:dyDescent="0.25">
      <c r="A19" s="15" t="s">
        <v>73</v>
      </c>
      <c r="B19" s="6"/>
      <c r="C19" s="30">
        <f>C18*C16</f>
        <v>7759455</v>
      </c>
      <c r="D19" s="72"/>
      <c r="E19" s="65"/>
    </row>
    <row r="20" spans="1:5" x14ac:dyDescent="0.25">
      <c r="A20" s="15" t="s">
        <v>24</v>
      </c>
      <c r="C20" s="31">
        <f>C19*90%</f>
        <v>6983509.5</v>
      </c>
      <c r="D20" s="30"/>
      <c r="E20" s="65"/>
    </row>
    <row r="21" spans="1:5" x14ac:dyDescent="0.25">
      <c r="A21" s="15" t="s">
        <v>25</v>
      </c>
      <c r="C21" s="31">
        <f>C19*80%</f>
        <v>6207564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837000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16165.53125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activeCellId="2" sqref="F5:R6 F4:S4 F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763</v>
      </c>
      <c r="C2" s="4">
        <f t="shared" ref="C2:C16" si="1">B2*1.2</f>
        <v>915.6</v>
      </c>
      <c r="D2" s="4">
        <f t="shared" ref="D2:D16" si="2">C2*1.2</f>
        <v>1098.72</v>
      </c>
      <c r="E2" s="5">
        <f t="shared" ref="E2:E16" si="3">R2</f>
        <v>20500000</v>
      </c>
      <c r="F2" s="74">
        <f t="shared" ref="F2:F15" si="4">ROUND((E2/B2),0)</f>
        <v>26868</v>
      </c>
      <c r="G2" s="74">
        <f t="shared" ref="G2:G15" si="5">ROUND((E2/C2),0)</f>
        <v>22390</v>
      </c>
      <c r="H2" s="74">
        <f t="shared" ref="H2:H15" si="6">ROUND((E2/D2),0)</f>
        <v>18658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763</v>
      </c>
      <c r="R2" s="75">
        <v>20500000</v>
      </c>
      <c r="S2" s="75" t="s">
        <v>85</v>
      </c>
    </row>
    <row r="3" spans="1:19" x14ac:dyDescent="0.25">
      <c r="A3" s="4">
        <v>2</v>
      </c>
      <c r="B3" s="4">
        <f t="shared" si="0"/>
        <v>691</v>
      </c>
      <c r="C3" s="4">
        <f t="shared" si="1"/>
        <v>829.19999999999993</v>
      </c>
      <c r="D3" s="4">
        <f t="shared" si="2"/>
        <v>995.03999999999985</v>
      </c>
      <c r="E3" s="5">
        <f t="shared" si="3"/>
        <v>25000000</v>
      </c>
      <c r="F3" s="4">
        <f t="shared" si="4"/>
        <v>36179</v>
      </c>
      <c r="G3" s="4">
        <f t="shared" si="5"/>
        <v>30150</v>
      </c>
      <c r="H3" s="4">
        <f t="shared" si="6"/>
        <v>25125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691</v>
      </c>
      <c r="R3" s="2">
        <v>25000000</v>
      </c>
      <c r="S3" s="2" t="s">
        <v>86</v>
      </c>
    </row>
    <row r="4" spans="1:19" x14ac:dyDescent="0.25">
      <c r="A4" s="4">
        <v>3</v>
      </c>
      <c r="B4" s="4">
        <f t="shared" si="0"/>
        <v>850</v>
      </c>
      <c r="C4" s="4">
        <f t="shared" si="1"/>
        <v>1020</v>
      </c>
      <c r="D4" s="4">
        <f t="shared" si="2"/>
        <v>1224</v>
      </c>
      <c r="E4" s="5">
        <f t="shared" si="3"/>
        <v>19550000</v>
      </c>
      <c r="F4" s="74">
        <f t="shared" si="4"/>
        <v>23000</v>
      </c>
      <c r="G4" s="74">
        <f t="shared" si="5"/>
        <v>19167</v>
      </c>
      <c r="H4" s="74">
        <f t="shared" si="6"/>
        <v>15972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850</v>
      </c>
      <c r="R4" s="75">
        <v>19550000</v>
      </c>
      <c r="S4" s="75" t="s">
        <v>88</v>
      </c>
    </row>
    <row r="5" spans="1:19" x14ac:dyDescent="0.25">
      <c r="A5" s="4">
        <v>4</v>
      </c>
      <c r="B5" s="4">
        <f t="shared" si="0"/>
        <v>468.33333333333337</v>
      </c>
      <c r="C5" s="4">
        <f t="shared" si="1"/>
        <v>562</v>
      </c>
      <c r="D5" s="4">
        <f t="shared" si="2"/>
        <v>674.4</v>
      </c>
      <c r="E5" s="5">
        <f t="shared" si="3"/>
        <v>13000000</v>
      </c>
      <c r="F5" s="74">
        <f t="shared" si="4"/>
        <v>27758</v>
      </c>
      <c r="G5" s="74">
        <f t="shared" si="5"/>
        <v>23132</v>
      </c>
      <c r="H5" s="74">
        <f t="shared" si="6"/>
        <v>19276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562</v>
      </c>
      <c r="Q5" s="7">
        <f t="shared" ref="Q2:Q10" si="10">P5/1.2</f>
        <v>468.33333333333337</v>
      </c>
      <c r="R5" s="75">
        <v>13000000</v>
      </c>
      <c r="S5" s="2"/>
    </row>
    <row r="6" spans="1:19" x14ac:dyDescent="0.25">
      <c r="A6" s="4">
        <v>5</v>
      </c>
      <c r="B6" s="4">
        <f t="shared" si="0"/>
        <v>308.33333333333337</v>
      </c>
      <c r="C6" s="4">
        <f t="shared" si="1"/>
        <v>370.00000000000006</v>
      </c>
      <c r="D6" s="4">
        <f t="shared" si="2"/>
        <v>444.00000000000006</v>
      </c>
      <c r="E6" s="5">
        <f t="shared" si="3"/>
        <v>8750000</v>
      </c>
      <c r="F6" s="74">
        <f t="shared" si="4"/>
        <v>28378</v>
      </c>
      <c r="G6" s="74">
        <f t="shared" si="5"/>
        <v>23649</v>
      </c>
      <c r="H6" s="74">
        <f t="shared" si="6"/>
        <v>19707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370</v>
      </c>
      <c r="Q6" s="7">
        <f t="shared" si="10"/>
        <v>308.33333333333337</v>
      </c>
      <c r="R6" s="75">
        <v>8750000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87</v>
      </c>
      <c r="G27" s="52">
        <v>435</v>
      </c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310</v>
      </c>
    </row>
    <row r="29" spans="1:19" s="10" customFormat="1" x14ac:dyDescent="0.25">
      <c r="C29" s="67" t="s">
        <v>1</v>
      </c>
      <c r="D29" s="67">
        <v>6200000</v>
      </c>
      <c r="F29" s="52" t="s">
        <v>71</v>
      </c>
      <c r="G29" s="52">
        <f>G28*1.2</f>
        <v>372</v>
      </c>
      <c r="H29" s="10">
        <f>G29/G28</f>
        <v>1.2</v>
      </c>
    </row>
    <row r="30" spans="1:19" s="10" customFormat="1" x14ac:dyDescent="0.25">
      <c r="F30" s="52" t="s">
        <v>72</v>
      </c>
      <c r="G30" s="52">
        <v>25000</v>
      </c>
    </row>
    <row r="31" spans="1:19" s="10" customFormat="1" x14ac:dyDescent="0.25">
      <c r="C31" s="70"/>
      <c r="D31" s="70"/>
      <c r="F31" s="70" t="s">
        <v>73</v>
      </c>
      <c r="G31" s="70">
        <f>G28*G30</f>
        <v>7750000</v>
      </c>
      <c r="H31" s="10">
        <f>G31/D29</f>
        <v>1.25</v>
      </c>
    </row>
    <row r="32" spans="1:19" s="10" customFormat="1" x14ac:dyDescent="0.25">
      <c r="C32" s="70"/>
      <c r="D32" s="70"/>
      <c r="F32" s="70" t="s">
        <v>24</v>
      </c>
      <c r="G32" s="70">
        <f>G31*90%</f>
        <v>6975000</v>
      </c>
    </row>
    <row r="33" spans="3:7" s="10" customFormat="1" x14ac:dyDescent="0.25">
      <c r="C33" s="70"/>
      <c r="D33" s="70"/>
      <c r="F33" s="70" t="s">
        <v>25</v>
      </c>
      <c r="G33" s="70">
        <f>G31*80%</f>
        <v>6200000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2024-08-22T09:37:12Z</dcterms:modified>
</cp:coreProperties>
</file>