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225"/>
  <workbookPr filterPrivacy="1" defaultThemeVersion="124226"/>
  <xr:revisionPtr revIDLastSave="0" documentId="13_ncr:1_{3842F4F1-2B35-47C5-AC77-341AEE5001B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7" i="5" l="1"/>
  <c r="E39" i="5"/>
  <c r="I11" i="5"/>
  <c r="D39" i="5"/>
  <c r="P39" i="5" s="1"/>
  <c r="E38" i="5"/>
  <c r="B9" i="5"/>
  <c r="K9" i="5"/>
  <c r="I9" i="5"/>
  <c r="K33" i="5" l="1"/>
  <c r="M33" i="5" s="1"/>
  <c r="K35" i="5"/>
  <c r="M35" i="5" s="1"/>
  <c r="H32" i="5" l="1"/>
  <c r="I36" i="5" l="1"/>
  <c r="I31" i="5" l="1"/>
  <c r="G39" i="5"/>
  <c r="G38" i="5"/>
  <c r="I35" i="5"/>
  <c r="J43" i="5"/>
  <c r="K43" i="5" s="1"/>
  <c r="G43" i="5"/>
  <c r="K42" i="5"/>
  <c r="J42" i="5"/>
  <c r="G42" i="5"/>
  <c r="L9" i="5"/>
  <c r="B18" i="5" l="1"/>
  <c r="I34" i="5"/>
  <c r="I33" i="5"/>
  <c r="J41" i="5"/>
  <c r="K41" i="5" s="1"/>
  <c r="G41" i="5"/>
  <c r="J40" i="5"/>
  <c r="G40" i="5"/>
  <c r="J39" i="5"/>
  <c r="L39" i="5" s="1"/>
  <c r="J38" i="5"/>
  <c r="H36" i="5"/>
  <c r="G36" i="5"/>
  <c r="H35" i="5"/>
  <c r="G35" i="5"/>
  <c r="H34" i="5"/>
  <c r="G34" i="5"/>
  <c r="H33" i="5"/>
  <c r="G33" i="5"/>
  <c r="G32" i="5"/>
  <c r="H31" i="5"/>
  <c r="G31" i="5"/>
  <c r="K6" i="5"/>
  <c r="L6" i="5" s="1"/>
  <c r="B12" i="5"/>
  <c r="B7" i="5"/>
  <c r="B13" i="5" s="1"/>
  <c r="B14" i="5" s="1"/>
  <c r="L38" i="5" l="1"/>
  <c r="K38" i="5"/>
  <c r="B8" i="5"/>
  <c r="B15" i="5"/>
  <c r="B19" i="5" s="1"/>
  <c r="K40" i="5"/>
  <c r="L40" i="5"/>
  <c r="K39" i="5"/>
  <c r="B24" i="5" l="1"/>
  <c r="B21" i="5"/>
  <c r="B20" i="5"/>
  <c r="B22" i="5"/>
</calcChain>
</file>

<file path=xl/sharedStrings.xml><?xml version="1.0" encoding="utf-8"?>
<sst xmlns="http://schemas.openxmlformats.org/spreadsheetml/2006/main" count="30" uniqueCount="30">
  <si>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</si>
  <si>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</si>
  <si>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</si>
  <si>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</si>
  <si>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</si>
  <si>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</si>
  <si>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</si>
  <si>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</si>
  <si>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</si>
  <si>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</si>
  <si>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</si>
  <si>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</si>
  <si>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</si>
  <si>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</si>
  <si>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</si>
  <si>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</si>
  <si>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</si>
  <si>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</si>
  <si>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</si>
  <si>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</si>
  <si>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</si>
  <si>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</si>
  <si>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</si>
  <si>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</si>
  <si>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Mesurement</t>
  </si>
  <si>
    <t>Super Built up area</t>
  </si>
  <si>
    <t xml:space="preserve"> </t>
  </si>
  <si>
    <t>1 to 4th Floor 24,000 by AGENT</t>
  </si>
  <si>
    <t xml:space="preserve">Gr </t>
  </si>
  <si>
    <t>22to 23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</si>
</sst>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86928</xdr:colOff>
      <xdr:row>44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25AB74-C869-4EB7-8594-8FF447E84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21328" cy="840222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191718</xdr:colOff>
      <xdr:row>44</xdr:row>
      <xdr:rowOff>48802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7F51DA-93B9-4C5E-9082-0E5D64BDA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26118" cy="843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153612</xdr:colOff>
      <xdr:row>45</xdr:row>
      <xdr:rowOff>29775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AFBEAD6-7358-4D85-9B83-BE908D11D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88012" cy="86022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30</xdr:col>
      <xdr:colOff>239434</xdr:colOff>
      <xdr:row>46</xdr:row>
      <xdr:rowOff>144118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390487B-7859-42D2-95EF-3AF5DFD12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9383434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P43"/>
  <sheetViews>
    <sheetView tabSelected="1" topLeftCell="A10" zoomScale="85" zoomScaleNormal="85" workbookViewId="0">
      <selection activeCell="V32" sqref="V32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3.85546875" bestFit="1" customWidth="1"/>
    <col min="10" max="10" width="12.140625" bestFit="1" customWidth="1"/>
    <col min="12" max="13" width="10" bestFit="1" customWidth="1"/>
  </cols>
  <sheetData>
    <row r="3" spans="1:12" x14ac:dyDescent="0.25">
      <c r="A3" s="2"/>
      <c r="B3" s="2"/>
      <c r="C3" s="2"/>
      <c r="D3" s="11"/>
    </row>
    <row r="4" spans="1:12" ht="16.5" x14ac:dyDescent="0.3">
      <c r="A4" s="16"/>
      <c r="B4" s="17"/>
      <c r="C4" s="17"/>
      <c r="D4" s="17"/>
    </row>
    <row r="5" spans="1:12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2014</v>
      </c>
      <c r="C6" s="3"/>
      <c r="D6" s="2"/>
      <c r="I6" s="2">
        <v>2014</v>
      </c>
      <c r="J6" s="2">
        <v>2024</v>
      </c>
      <c r="K6" s="2">
        <f>J6-I6</f>
        <v>10</v>
      </c>
      <c r="L6" s="2">
        <f>K6-60</f>
        <v>-50</v>
      </c>
    </row>
    <row r="7" spans="1:12" ht="16.5" x14ac:dyDescent="0.3">
      <c r="A7" s="3" t="s">
        <v>6</v>
      </c>
      <c r="B7" s="3">
        <f>B5-B6</f>
        <v>10</v>
      </c>
      <c r="C7" s="3"/>
      <c r="D7" s="2"/>
      <c r="I7" s="2"/>
      <c r="J7" s="2"/>
      <c r="K7" s="2"/>
    </row>
    <row r="8" spans="1:12" ht="16.5" x14ac:dyDescent="0.3">
      <c r="A8" s="3"/>
      <c r="B8" s="3">
        <f>B7-60</f>
        <v>-50</v>
      </c>
      <c r="C8" s="3"/>
      <c r="D8" s="2"/>
      <c r="H8" s="9"/>
      <c r="I8" s="10" t="s">
        <v>23</v>
      </c>
      <c r="J8" s="10" t="s">
        <v>25</v>
      </c>
      <c r="K8" s="10"/>
      <c r="L8">
        <v>30250</v>
      </c>
    </row>
    <row r="9" spans="1:12" ht="16.5" x14ac:dyDescent="0.3">
      <c r="A9" s="3" t="s">
        <v>7</v>
      </c>
      <c r="B9" s="5">
        <f>520*2500</f>
        <v>1300000</v>
      </c>
      <c r="C9" s="5"/>
      <c r="D9" s="4"/>
      <c r="H9" s="9"/>
      <c r="I9" s="10">
        <f>27.41*10.764</f>
        <v>295.04123999999996</v>
      </c>
      <c r="J9" s="10">
        <v>520</v>
      </c>
      <c r="K9" s="10">
        <f>J9/I9</f>
        <v>1.7624654777074555</v>
      </c>
      <c r="L9">
        <f>L8/10.764</f>
        <v>2810.2935711631367</v>
      </c>
    </row>
    <row r="10" spans="1:12" ht="16.5" x14ac:dyDescent="0.3">
      <c r="A10" s="3" t="s">
        <v>8</v>
      </c>
      <c r="B10" s="3"/>
      <c r="C10" s="3"/>
      <c r="D10" s="2"/>
      <c r="H10" s="9"/>
      <c r="I10" s="10">
        <v>8000</v>
      </c>
      <c r="J10" s="10"/>
      <c r="K10" s="10"/>
    </row>
    <row r="11" spans="1:12" ht="16.5" x14ac:dyDescent="0.3">
      <c r="A11" s="3"/>
      <c r="B11" s="3"/>
      <c r="C11" s="3"/>
      <c r="D11" s="2"/>
      <c r="H11" s="9"/>
      <c r="I11" s="10">
        <f>I10*I9</f>
        <v>2360329.9199999995</v>
      </c>
      <c r="J11" s="10"/>
      <c r="K11" s="10"/>
    </row>
    <row r="12" spans="1:12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2" ht="16.5" x14ac:dyDescent="0.3">
      <c r="A13" s="3" t="s">
        <v>10</v>
      </c>
      <c r="B13" s="3">
        <f>B12*B7/60</f>
        <v>15</v>
      </c>
      <c r="C13" s="3"/>
      <c r="D13" s="2"/>
    </row>
    <row r="14" spans="1:12" ht="16.5" x14ac:dyDescent="0.3">
      <c r="A14" s="3"/>
      <c r="B14" s="6">
        <f>B13%</f>
        <v>0.15</v>
      </c>
      <c r="C14" s="6"/>
      <c r="D14" s="12"/>
    </row>
    <row r="15" spans="1:12" ht="16.5" x14ac:dyDescent="0.3">
      <c r="A15" s="3" t="s">
        <v>11</v>
      </c>
      <c r="B15" s="5">
        <f>ROUND((B9*B14),0)</f>
        <v>195000</v>
      </c>
      <c r="C15" s="5"/>
      <c r="D15" s="5"/>
      <c r="I15" t="s">
        <v>24</v>
      </c>
    </row>
    <row r="16" spans="1:12" ht="16.5" x14ac:dyDescent="0.3">
      <c r="A16" s="3" t="s">
        <v>2</v>
      </c>
      <c r="B16" s="5">
        <v>520</v>
      </c>
      <c r="C16" s="5"/>
      <c r="D16" s="4"/>
      <c r="H16" s="9"/>
      <c r="I16" s="10">
        <v>312</v>
      </c>
      <c r="L16">
        <v>57600</v>
      </c>
    </row>
    <row r="17" spans="1:12" ht="16.5" x14ac:dyDescent="0.3">
      <c r="A17" s="3" t="s">
        <v>22</v>
      </c>
      <c r="B17" s="3">
        <v>5000</v>
      </c>
      <c r="C17" s="3"/>
      <c r="D17" s="2"/>
      <c r="H17" s="9"/>
      <c r="I17" s="10"/>
      <c r="L17">
        <f>L16/10.764</f>
        <v>5351.1705685618736</v>
      </c>
    </row>
    <row r="18" spans="1:12" ht="16.5" x14ac:dyDescent="0.3">
      <c r="A18" s="3" t="s">
        <v>12</v>
      </c>
      <c r="B18" s="5">
        <f>B17*B16</f>
        <v>2600000</v>
      </c>
      <c r="C18" s="5"/>
      <c r="D18" s="4"/>
      <c r="H18" s="9"/>
      <c r="I18" s="10"/>
    </row>
    <row r="19" spans="1:12" ht="16.5" x14ac:dyDescent="0.3">
      <c r="A19" s="7" t="s">
        <v>13</v>
      </c>
      <c r="B19" s="8">
        <f>B18-B15</f>
        <v>2405000</v>
      </c>
      <c r="C19" s="8"/>
      <c r="D19" s="13"/>
    </row>
    <row r="20" spans="1:12" ht="16.5" x14ac:dyDescent="0.3">
      <c r="A20" s="7" t="s">
        <v>14</v>
      </c>
      <c r="B20" s="8">
        <f>B19*0.85</f>
        <v>2044250</v>
      </c>
      <c r="C20" s="8"/>
      <c r="D20" s="13"/>
    </row>
    <row r="21" spans="1:12" ht="16.5" x14ac:dyDescent="0.3">
      <c r="A21" s="7" t="s">
        <v>15</v>
      </c>
      <c r="B21" s="8">
        <f>B19*0.7</f>
        <v>1683500</v>
      </c>
      <c r="C21" s="8"/>
      <c r="D21" s="13"/>
    </row>
    <row r="22" spans="1:12" ht="16.5" x14ac:dyDescent="0.3">
      <c r="A22" s="7" t="s">
        <v>16</v>
      </c>
      <c r="B22" s="8">
        <f>B19*0.03/12</f>
        <v>6012.5</v>
      </c>
      <c r="C22" s="8"/>
      <c r="D22" s="13"/>
      <c r="G22" t="s">
        <v>26</v>
      </c>
    </row>
    <row r="23" spans="1:12" x14ac:dyDescent="0.25">
      <c r="E23" t="s">
        <v>27</v>
      </c>
    </row>
    <row r="24" spans="1:12" x14ac:dyDescent="0.25">
      <c r="B24" s="1">
        <f>B19/520</f>
        <v>4625</v>
      </c>
      <c r="C24" s="1"/>
      <c r="E24" t="s">
        <v>28</v>
      </c>
      <c r="F24" t="s">
        <v>29</v>
      </c>
      <c r="J24" s="14"/>
    </row>
    <row r="25" spans="1:12" x14ac:dyDescent="0.25">
      <c r="B25" s="1"/>
    </row>
    <row r="29" spans="1:12" x14ac:dyDescent="0.25">
      <c r="E29" t="s">
        <v>17</v>
      </c>
    </row>
    <row r="30" spans="1:12" x14ac:dyDescent="0.25"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2" x14ac:dyDescent="0.25">
      <c r="D31" s="2">
        <v>600</v>
      </c>
      <c r="E31" s="18"/>
      <c r="F31" s="2">
        <v>3500000</v>
      </c>
      <c r="G31" s="2" t="e">
        <f t="shared" ref="G31:G36" si="0">F31/E31</f>
        <v>#DIV/0!</v>
      </c>
      <c r="H31" s="2">
        <f t="shared" ref="H31:H36" si="1">F31/D31</f>
        <v>5833.333333333333</v>
      </c>
      <c r="I31" s="2" t="e">
        <f>D31/E31</f>
        <v>#DIV/0!</v>
      </c>
    </row>
    <row r="32" spans="1:12" x14ac:dyDescent="0.25">
      <c r="D32" s="2">
        <v>520</v>
      </c>
      <c r="E32" s="18"/>
      <c r="F32" s="2">
        <v>2700000</v>
      </c>
      <c r="G32" s="2" t="e">
        <f t="shared" si="0"/>
        <v>#DIV/0!</v>
      </c>
      <c r="H32" s="2">
        <f t="shared" si="1"/>
        <v>5192.3076923076924</v>
      </c>
      <c r="I32" s="2"/>
    </row>
    <row r="33" spans="2:16" x14ac:dyDescent="0.25">
      <c r="D33" s="2">
        <v>790</v>
      </c>
      <c r="E33" s="18"/>
      <c r="F33" s="4">
        <v>4000000</v>
      </c>
      <c r="G33" s="2" t="e">
        <f t="shared" si="0"/>
        <v>#DIV/0!</v>
      </c>
      <c r="H33" s="2">
        <f t="shared" si="1"/>
        <v>5063.2911392405067</v>
      </c>
      <c r="I33" s="2" t="e">
        <f>D33/E33</f>
        <v>#DIV/0!</v>
      </c>
      <c r="K33">
        <f>E33*1.2</f>
        <v>0</v>
      </c>
      <c r="M33" s="1" t="e">
        <f>F33/K33</f>
        <v>#DIV/0!</v>
      </c>
    </row>
    <row r="34" spans="2:16" x14ac:dyDescent="0.25">
      <c r="D34" s="2"/>
      <c r="E34" s="18"/>
      <c r="F34" s="4"/>
      <c r="G34" s="2" t="e">
        <f t="shared" si="0"/>
        <v>#DIV/0!</v>
      </c>
      <c r="H34" s="2" t="e">
        <f t="shared" si="1"/>
        <v>#DIV/0!</v>
      </c>
      <c r="I34" s="2" t="e">
        <f>D34/E34</f>
        <v>#DIV/0!</v>
      </c>
    </row>
    <row r="35" spans="2:16" x14ac:dyDescent="0.25">
      <c r="D35" s="2"/>
      <c r="E35" s="2"/>
      <c r="F35" s="4"/>
      <c r="G35" s="2" t="e">
        <f t="shared" si="0"/>
        <v>#DIV/0!</v>
      </c>
      <c r="H35" s="2" t="e">
        <f t="shared" si="1"/>
        <v>#DIV/0!</v>
      </c>
      <c r="I35" s="2" t="e">
        <f>D35/E35</f>
        <v>#DIV/0!</v>
      </c>
      <c r="K35">
        <f>E35*1.2</f>
        <v>0</v>
      </c>
      <c r="M35" s="1" t="e">
        <f>F35/K35</f>
        <v>#DIV/0!</v>
      </c>
    </row>
    <row r="36" spans="2:16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2:16" x14ac:dyDescent="0.25">
      <c r="E37" t="s">
        <v>21</v>
      </c>
    </row>
    <row r="38" spans="2:16" x14ac:dyDescent="0.25">
      <c r="B38">
        <v>1</v>
      </c>
      <c r="E38">
        <f>29.27*10.764</f>
        <v>315.06227999999999</v>
      </c>
      <c r="F38">
        <v>1435000</v>
      </c>
      <c r="G38" s="2">
        <f>F38/E38</f>
        <v>4554.655035188598</v>
      </c>
      <c r="H38">
        <v>455000</v>
      </c>
      <c r="I38">
        <v>30000</v>
      </c>
      <c r="J38" s="2">
        <f t="shared" ref="J38:J43" si="2">I38+H38+F38</f>
        <v>1920000</v>
      </c>
      <c r="K38" s="2">
        <f>J38/E38</f>
        <v>6094.0332178133167</v>
      </c>
      <c r="L38" s="4">
        <f>J38/719</f>
        <v>2670.3755215577189</v>
      </c>
      <c r="M38" s="2"/>
    </row>
    <row r="39" spans="2:16" x14ac:dyDescent="0.25">
      <c r="D39">
        <f>E39*1.75</f>
        <v>535.34753999999998</v>
      </c>
      <c r="E39">
        <f>28.42*10.764</f>
        <v>305.91287999999997</v>
      </c>
      <c r="F39">
        <v>2400000</v>
      </c>
      <c r="G39" s="2">
        <f>F39/E39</f>
        <v>7845.3708781402083</v>
      </c>
      <c r="H39">
        <v>948000</v>
      </c>
      <c r="I39">
        <v>30000</v>
      </c>
      <c r="J39" s="2">
        <f t="shared" si="2"/>
        <v>3378000</v>
      </c>
      <c r="K39" s="2">
        <f t="shared" ref="K39:K43" si="3">J39/E39</f>
        <v>11042.359510982344</v>
      </c>
      <c r="L39" s="4">
        <f>J39/D39</f>
        <v>6309.9197205613391</v>
      </c>
      <c r="M39" s="2"/>
      <c r="P39">
        <f>F39/D39</f>
        <v>4483.0690732229759</v>
      </c>
    </row>
    <row r="40" spans="2:16" x14ac:dyDescent="0.25">
      <c r="D40" s="2"/>
      <c r="E40" s="2"/>
      <c r="F40" s="2"/>
      <c r="G40" s="2" t="e">
        <f t="shared" ref="G40:G43" si="4">F40/E40</f>
        <v>#DIV/0!</v>
      </c>
      <c r="H40" s="2">
        <v>169500</v>
      </c>
      <c r="I40" s="2">
        <v>30000</v>
      </c>
      <c r="J40" s="2">
        <f t="shared" si="2"/>
        <v>199500</v>
      </c>
      <c r="K40" s="2" t="e">
        <f t="shared" si="3"/>
        <v>#DIV/0!</v>
      </c>
      <c r="L40" s="2" t="e">
        <f>J40/D40</f>
        <v>#DIV/0!</v>
      </c>
      <c r="M40" s="2"/>
      <c r="O40" s="1"/>
    </row>
    <row r="41" spans="2:16" x14ac:dyDescent="0.25">
      <c r="D41" s="2"/>
      <c r="E41" s="2"/>
      <c r="F41" s="2"/>
      <c r="G41" s="2" t="e">
        <f t="shared" si="4"/>
        <v>#DIV/0!</v>
      </c>
      <c r="H41" s="2">
        <v>726000</v>
      </c>
      <c r="I41" s="2">
        <v>30000</v>
      </c>
      <c r="J41" s="2">
        <f t="shared" si="2"/>
        <v>756000</v>
      </c>
      <c r="K41" s="2" t="e">
        <f t="shared" si="3"/>
        <v>#DIV/0!</v>
      </c>
      <c r="L41" s="2"/>
      <c r="M41" s="2"/>
    </row>
    <row r="42" spans="2:16" x14ac:dyDescent="0.25">
      <c r="G42" s="2" t="e">
        <f t="shared" si="4"/>
        <v>#DIV/0!</v>
      </c>
      <c r="H42">
        <v>1200000</v>
      </c>
      <c r="I42" s="2">
        <v>30000</v>
      </c>
      <c r="J42" s="2">
        <f t="shared" si="2"/>
        <v>1230000</v>
      </c>
      <c r="K42" s="2" t="e">
        <f t="shared" si="3"/>
        <v>#DIV/0!</v>
      </c>
    </row>
    <row r="43" spans="2:16" x14ac:dyDescent="0.25">
      <c r="G43" s="15" t="e">
        <f t="shared" si="4"/>
        <v>#DIV/0!</v>
      </c>
      <c r="H43">
        <v>900000</v>
      </c>
      <c r="I43" s="2">
        <v>30000</v>
      </c>
      <c r="J43" s="2">
        <f t="shared" si="2"/>
        <v>930000</v>
      </c>
      <c r="K43" s="2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topLeftCell="D1" workbookViewId="0">
      <selection activeCell="D1" sqref="D1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D1" workbookViewId="0">
      <selection activeCell="T25" sqref="T25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S26" sqref="S2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topLeftCell="D1" workbookViewId="0">
      <selection activeCell="AE36" sqref="AE3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2024-08-14T13:31:59Z</dcterms:modified>
</cp:coreProperties>
</file>