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OURABH JAYPRAKASH VARMA - PNB\"/>
    </mc:Choice>
  </mc:AlternateContent>
  <xr:revisionPtr revIDLastSave="0" documentId="13_ncr:1_{2434A637-8B2E-453B-A765-D23409BA7A3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<sst xmlns="http://schemas.openxmlformats.org/spreadsheetml/2006/main" count="49" uniqueCount="41">
  <si>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</si>
  <si>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</si>
  <si>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</si>
  <si>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</si>
  <si>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</si>
  <si>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</si>
  <si>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</si>
  <si>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</si>
  <si>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</si>
  <si>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</si>
  <si>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</si>
  <si>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</si>
  <si>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</si>
  <si>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</si>
  <si>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</si>
  <si>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</si>
  <si>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</si>
  <si>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</si>
  <si>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</si>
  <si>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</si>
  <si>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</si>
  <si>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</si>
  <si>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</si>
  <si>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</si>
  <si>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</si>
  <si>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</si>
  <si>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</si>
  <si>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</si>
  <si>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</si>
  <si>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</si>
  <si>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</si>
  <si>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</si>
  <si>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</si>
  <si>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</si>
  <si>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</si>
  <si>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</si>
  <si>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</si>
  <si>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Punjab National Bank ( Mira Road East Branch ) - MR SOURABH JAYPRAKASH VARMA / MRS MANISHA JAYPRAKASH VARMA / JAYPRAKASH JAGANNATH VARMA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</si>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</sst>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38</xdr:row>
      <xdr:rowOff>172420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AD687-063B-4905-AFC2-E999D0261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954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172665</xdr:colOff>
      <xdr:row>42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F997AE-DC33-45AB-BBAE-65B335BC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07065" cy="6935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5EFE3-4B62-4513-945C-782F1907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36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477423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B139B-FFAB-4111-9B7C-85F75089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02223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115507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1D4C87-7F68-40EE-9BE6-D477CC1E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9907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1" customFormat="1" x14ac:dyDescent="0.25">
      <c r="A3" s="42">
        <f t="shared" ref="A3:A14" si="0">N3</f>
        <v>0</v>
      </c>
      <c r="B3" s="42">
        <f t="shared" ref="B3:B14" si="1">Q3</f>
        <v>445.83333333333337</v>
      </c>
      <c r="C3" s="42">
        <f>B3*1.2</f>
        <v>535</v>
      </c>
      <c r="D3" s="42">
        <f t="shared" ref="D3:D14" si="2">C3*1.2</f>
        <v>642</v>
      </c>
      <c r="E3" s="43">
        <f t="shared" ref="E3:E14" si="3">R3</f>
        <v>4900000</v>
      </c>
      <c r="F3" s="42">
        <f t="shared" ref="F3:F14" si="4">ROUND((E3/B3),0)</f>
        <v>10991</v>
      </c>
      <c r="G3" s="42">
        <f t="shared" ref="G3:G14" si="5">ROUND((E3/C3),0)</f>
        <v>9159</v>
      </c>
      <c r="H3" s="42">
        <f t="shared" ref="H3:H14" si="6">ROUND((E3/D3),0)</f>
        <v>7632</v>
      </c>
      <c r="I3" s="42" t="e">
        <f>#REF!</f>
        <v>#REF!</v>
      </c>
      <c r="J3" s="42">
        <f t="shared" ref="J3:J14" si="7">S3</f>
        <v>0</v>
      </c>
      <c r="O3" s="41">
        <v>0</v>
      </c>
      <c r="P3" s="41">
        <v>535</v>
      </c>
      <c r="Q3" s="41">
        <f t="shared" ref="P3:Q14" si="8">P3/1.2</f>
        <v>445.83333333333337</v>
      </c>
      <c r="R3" s="44">
        <v>4900000</v>
      </c>
    </row>
    <row r="4" spans="1:20" x14ac:dyDescent="0.25">
      <c r="A4" s="4">
        <f t="shared" ref="A4:A9" si="9">N4</f>
        <v>0</v>
      </c>
      <c r="B4" s="4">
        <f t="shared" ref="B4:B9" si="10">Q4</f>
        <v>445.83333333333337</v>
      </c>
      <c r="C4" s="4">
        <f t="shared" ref="C4:C9" si="11">B4*1.2</f>
        <v>535</v>
      </c>
      <c r="D4" s="4">
        <f t="shared" ref="D4:D9" si="12">C4*1.2</f>
        <v>642</v>
      </c>
      <c r="E4" s="5">
        <f t="shared" ref="E4:E9" si="13">R4</f>
        <v>4800000</v>
      </c>
      <c r="F4" s="9">
        <f t="shared" ref="F4:F9" si="14">ROUND((E4/B4),0)</f>
        <v>10766</v>
      </c>
      <c r="G4" s="9">
        <f t="shared" ref="G4:G9" si="15">ROUND((E4/C4),0)</f>
        <v>8972</v>
      </c>
      <c r="H4" s="9">
        <f t="shared" ref="H4:H9" si="16">ROUND((E4/D4),0)</f>
        <v>7477</v>
      </c>
      <c r="I4" s="4" t="e">
        <f>#REF!</f>
        <v>#REF!</v>
      </c>
      <c r="J4" s="4">
        <f t="shared" ref="J4:J9" si="17">S4</f>
        <v>0</v>
      </c>
      <c r="O4">
        <v>0</v>
      </c>
      <c r="P4">
        <v>535</v>
      </c>
      <c r="Q4">
        <f t="shared" ref="Q4:Q9" si="18">P4/1.2</f>
        <v>445.83333333333337</v>
      </c>
      <c r="R4" s="2">
        <v>4800000</v>
      </c>
    </row>
    <row r="5" spans="1:20" x14ac:dyDescent="0.25">
      <c r="A5" s="4">
        <f t="shared" si="9"/>
        <v>0</v>
      </c>
      <c r="B5" s="4">
        <f t="shared" si="10"/>
        <v>454.16666666666669</v>
      </c>
      <c r="C5" s="4">
        <f t="shared" si="11"/>
        <v>545</v>
      </c>
      <c r="D5" s="4">
        <f t="shared" si="12"/>
        <v>654</v>
      </c>
      <c r="E5" s="5">
        <f t="shared" si="13"/>
        <v>4950000</v>
      </c>
      <c r="F5" s="9">
        <f t="shared" si="14"/>
        <v>10899</v>
      </c>
      <c r="G5" s="9">
        <f t="shared" si="15"/>
        <v>9083</v>
      </c>
      <c r="H5" s="9">
        <f t="shared" si="16"/>
        <v>7569</v>
      </c>
      <c r="I5" s="4" t="e">
        <f>#REF!</f>
        <v>#REF!</v>
      </c>
      <c r="J5" s="4">
        <f t="shared" si="17"/>
        <v>0</v>
      </c>
      <c r="O5">
        <v>0</v>
      </c>
      <c r="P5">
        <v>545</v>
      </c>
      <c r="Q5">
        <f t="shared" si="18"/>
        <v>454.16666666666669</v>
      </c>
      <c r="R5" s="2">
        <v>4950000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1" customFormat="1" x14ac:dyDescent="0.25">
      <c r="A16" s="42">
        <f t="shared" ref="A16:A28" si="32">N16</f>
        <v>0</v>
      </c>
      <c r="B16" s="42">
        <f t="shared" ref="B16:B28" si="33">Q16</f>
        <v>437.5</v>
      </c>
      <c r="C16" s="42">
        <f>B16*1.2</f>
        <v>525</v>
      </c>
      <c r="D16" s="42">
        <f t="shared" ref="D16:D28" si="34">C16*1.2</f>
        <v>630</v>
      </c>
      <c r="E16" s="43">
        <f t="shared" ref="E16:E28" si="35">R16</f>
        <v>6500000</v>
      </c>
      <c r="F16" s="42">
        <f t="shared" ref="F16:F28" si="36">ROUND((E16/B16),0)</f>
        <v>14857</v>
      </c>
      <c r="G16" s="42">
        <f t="shared" ref="G16:G28" si="37">ROUND((E16/C16),0)</f>
        <v>12381</v>
      </c>
      <c r="H16" s="42">
        <f t="shared" ref="H16:H28" si="38">ROUND((E16/D16),0)</f>
        <v>10317</v>
      </c>
      <c r="I16" s="42" t="e">
        <f>#REF!</f>
        <v>#REF!</v>
      </c>
      <c r="J16" s="42">
        <f t="shared" ref="J16:J28" si="39">S16</f>
        <v>0</v>
      </c>
      <c r="O16" s="41">
        <v>0</v>
      </c>
      <c r="P16" s="41">
        <v>525</v>
      </c>
      <c r="Q16" s="41">
        <f t="shared" ref="P16:Q28" si="40">P16/1.2</f>
        <v>437.5</v>
      </c>
      <c r="R16" s="44">
        <v>6500000</v>
      </c>
    </row>
    <row r="17" spans="1:24" s="41" customFormat="1" x14ac:dyDescent="0.25">
      <c r="A17" s="42">
        <f t="shared" si="32"/>
        <v>0</v>
      </c>
      <c r="B17" s="42">
        <f t="shared" si="33"/>
        <v>416.66666666666669</v>
      </c>
      <c r="C17" s="42">
        <f t="shared" ref="C17:C28" si="41">B17*1.2</f>
        <v>500</v>
      </c>
      <c r="D17" s="42">
        <f t="shared" si="34"/>
        <v>600</v>
      </c>
      <c r="E17" s="43">
        <f t="shared" si="35"/>
        <v>6500000</v>
      </c>
      <c r="F17" s="42">
        <f t="shared" si="36"/>
        <v>15600</v>
      </c>
      <c r="G17" s="42">
        <f t="shared" si="37"/>
        <v>13000</v>
      </c>
      <c r="H17" s="42">
        <f t="shared" si="38"/>
        <v>10833</v>
      </c>
      <c r="I17" s="42" t="e">
        <f>#REF!</f>
        <v>#REF!</v>
      </c>
      <c r="J17" s="42">
        <f t="shared" si="39"/>
        <v>0</v>
      </c>
      <c r="O17" s="41">
        <v>0</v>
      </c>
      <c r="P17" s="41">
        <v>500</v>
      </c>
      <c r="Q17" s="41">
        <f t="shared" si="40"/>
        <v>416.66666666666669</v>
      </c>
      <c r="R17" s="44">
        <v>6500000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38</v>
      </c>
      <c r="F32" s="7">
        <v>57.62</v>
      </c>
      <c r="G32" s="6">
        <f>F32*10.764</f>
        <v>620.22167999999988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S33" s="10"/>
      <c r="T33" s="10"/>
      <c r="U33" s="17" t="s">
        <v>17</v>
      </c>
      <c r="V33" s="23"/>
      <c r="W33" s="24">
        <f>X33-X34</f>
        <v>31</v>
      </c>
      <c r="X33" s="25">
        <v>2024</v>
      </c>
    </row>
    <row r="34" spans="7:25" ht="15.75" x14ac:dyDescent="0.25">
      <c r="G34">
        <v>775</v>
      </c>
      <c r="S34" s="10"/>
      <c r="T34" s="10"/>
      <c r="U34" s="17" t="s">
        <v>18</v>
      </c>
      <c r="V34" s="23"/>
      <c r="W34" s="24">
        <f>W35-W33</f>
        <v>29</v>
      </c>
      <c r="X34" s="31">
        <v>1993</v>
      </c>
      <c r="Y34" t="s">
        <v>39</v>
      </c>
    </row>
    <row r="35" spans="7:25" ht="15.75" x14ac:dyDescent="0.25">
      <c r="G35">
        <f>G34/G32</f>
        <v>1.2495532242600744</v>
      </c>
      <c r="S35" s="10"/>
      <c r="T35" s="10"/>
      <c r="U35" s="17" t="s">
        <v>19</v>
      </c>
      <c r="V35" s="23"/>
      <c r="W35" s="24">
        <v>60</v>
      </c>
      <c r="X35" s="24"/>
    </row>
    <row r="36" spans="7:25" ht="48.75" customHeight="1" x14ac:dyDescent="0.25">
      <c r="P36" s="46" t="s">
        <v>37</v>
      </c>
      <c r="Q36" s="46"/>
      <c r="R36" s="46"/>
      <c r="S36" s="46"/>
      <c r="T36" s="47"/>
      <c r="U36" s="21" t="s">
        <v>20</v>
      </c>
      <c r="V36" s="23"/>
      <c r="W36" s="24">
        <f>90*W33/W35</f>
        <v>46.5</v>
      </c>
      <c r="X36" s="24"/>
    </row>
    <row r="37" spans="7:25" ht="15.75" x14ac:dyDescent="0.25">
      <c r="U37" s="17"/>
      <c r="V37" s="26"/>
      <c r="W37" s="27">
        <f>W36%</f>
        <v>0.46500000000000002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1162.5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1337.5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10837.5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31</v>
      </c>
      <c r="V44" s="30"/>
      <c r="W44" s="25">
        <v>620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6719250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</f>
        <v>6047325</v>
      </c>
      <c r="X46" s="35"/>
      <c r="Y46" s="15">
        <f>W46*0.8</f>
        <v>4837860</v>
      </c>
    </row>
    <row r="47" spans="7:25" ht="15.75" x14ac:dyDescent="0.25">
      <c r="S47" s="10"/>
      <c r="T47" s="10"/>
      <c r="U47" s="17" t="s">
        <v>25</v>
      </c>
      <c r="V47" s="23"/>
      <c r="W47" s="34">
        <f>W45*0.8</f>
        <v>5375400</v>
      </c>
      <c r="X47" s="34"/>
      <c r="Y47" s="15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1550000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13998.4375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6" sqref="X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2" sqref="V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2024-08-13T06:13:03Z</dcterms:modified>
</cp:coreProperties>
</file>