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VIJAY DNYANESHWAR BADHE - Janseva\"/>
    </mc:Choice>
  </mc:AlternateContent>
  <xr:revisionPtr revIDLastSave="0" documentId="13_ncr:1_{B66C1F79-71DF-48E0-AF78-14830589537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5" i="4" l="1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S41" i="4" l="1"/>
  <c r="W45" i="4"/>
  <c r="W51" i="4" l="1"/>
  <c r="W46" i="4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<sst xmlns="http://schemas.openxmlformats.org/spreadsheetml/2006/main" count="49" uniqueCount="42">
  <si>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</si>
  <si>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</si>
  <si>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</si>
  <si>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</si>
  <si>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</si>
  <si>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</si>
  <si>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</si>
  <si>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</si>
  <si>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</si>
  <si>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</si>
  <si>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</si>
  <si>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</si>
  <si>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</si>
  <si>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</si>
  <si>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</si>
  <si>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</si>
  <si>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</si>
  <si>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</si>
  <si>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</si>
  <si>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</si>
  <si>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</si>
  <si>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</si>
  <si>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</si>
  <si>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</si>
  <si>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</si>
  <si>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</si>
  <si>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</si>
  <si>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</si>
  <si>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</si>
  <si>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</si>
  <si>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</si>
  <si>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</si>
  <si>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</si>
  <si>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</si>
  <si>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</si>
  <si>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</si>
  <si>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</si>
  <si>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</si>
  <si>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</si>
  <si>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Janaseva Sahakari Bank ( Bhayander (East) Branch ) - MR VIJAY DNYANESHWAR BADHE / MRS SUSHAL ASHOK AUTI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</si>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</sst>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182000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9FE0F-B3A4-40FE-A854-50FD6459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344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16</xdr:col>
      <xdr:colOff>220307</xdr:colOff>
      <xdr:row>35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3D01C-2E1A-4AFE-9731-448EEDB0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0"/>
          <a:ext cx="8830907" cy="66779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229823</xdr:colOff>
      <xdr:row>37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2DE37-DB51-4889-8855-17552C2F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764223" cy="6630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43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CE7043-47D0-4E07-AD76-24FC1E5E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72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37</xdr:row>
      <xdr:rowOff>48589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18B5-BFD2-4F47-87E7-A24B640DB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6906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38</xdr:row>
      <xdr:rowOff>143832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A4C75-E1E5-46F6-A798-3132569C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6858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4</xdr:row>
      <xdr:rowOff>47625</xdr:rowOff>
    </xdr:from>
    <xdr:to>
      <xdr:col>17</xdr:col>
      <xdr:colOff>563311</xdr:colOff>
      <xdr:row>48</xdr:row>
      <xdr:rowOff>1163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484AB-27C5-4D2F-AAD7-908975C3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" y="809625"/>
          <a:ext cx="9573961" cy="8335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2613C-81D2-4C58-8FF3-38039AAF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7163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36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541A-97C0-46F6-9AE9-4AFD7D9B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801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572686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8388AF-722E-44DA-AEE2-80DA96A65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97486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E316E-E827-4127-9F92-B8327AF8B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W16" sqref="W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630</v>
      </c>
      <c r="C3" s="43">
        <f>B3*1.2</f>
        <v>756</v>
      </c>
      <c r="D3" s="43">
        <f t="shared" ref="D3:D14" si="2">C3*1.2</f>
        <v>907.19999999999993</v>
      </c>
      <c r="E3" s="44">
        <f t="shared" ref="E3:E14" si="3">R3</f>
        <v>2925000</v>
      </c>
      <c r="F3" s="43">
        <f t="shared" ref="F3:F14" si="4">ROUND((E3/B3),0)</f>
        <v>4643</v>
      </c>
      <c r="G3" s="43">
        <f t="shared" ref="G3:G14" si="5">ROUND((E3/C3),0)</f>
        <v>3869</v>
      </c>
      <c r="H3" s="43">
        <f t="shared" ref="H3:H14" si="6">ROUND((E3/D3),0)</f>
        <v>3224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f t="shared" ref="P3:Q14" si="8">O3/1.2</f>
        <v>0</v>
      </c>
      <c r="Q3" s="45">
        <v>630</v>
      </c>
      <c r="R3" s="46">
        <v>2925000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840</v>
      </c>
      <c r="C16" s="4">
        <f>B16*1.2</f>
        <v>1008</v>
      </c>
      <c r="D16" s="4">
        <f t="shared" ref="D16:D28" si="34">C16*1.2</f>
        <v>1209.5999999999999</v>
      </c>
      <c r="E16" s="5">
        <f t="shared" ref="E16:E28" si="35">R16</f>
        <v>4500000</v>
      </c>
      <c r="F16" s="9">
        <f t="shared" ref="F16:F28" si="36">ROUND((E16/B16),0)</f>
        <v>5357</v>
      </c>
      <c r="G16" s="9">
        <f t="shared" ref="G16:G28" si="37">ROUND((E16/C16),0)</f>
        <v>4464</v>
      </c>
      <c r="H16" s="9">
        <f t="shared" ref="H16:H28" si="38">ROUND((E16/D16),0)</f>
        <v>3720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840</v>
      </c>
      <c r="R16" s="2">
        <v>4500000</v>
      </c>
    </row>
    <row r="17" spans="1:24" x14ac:dyDescent="0.25">
      <c r="A17" s="4">
        <f t="shared" si="32"/>
        <v>0</v>
      </c>
      <c r="B17" s="4">
        <f t="shared" si="33"/>
        <v>840</v>
      </c>
      <c r="C17" s="4">
        <f t="shared" ref="C17:C28" si="41">B17*1.2</f>
        <v>1008</v>
      </c>
      <c r="D17" s="4">
        <f t="shared" si="34"/>
        <v>1209.5999999999999</v>
      </c>
      <c r="E17" s="5">
        <f t="shared" si="35"/>
        <v>3600000</v>
      </c>
      <c r="F17" s="9">
        <f t="shared" si="36"/>
        <v>4286</v>
      </c>
      <c r="G17" s="9">
        <f t="shared" si="37"/>
        <v>3571</v>
      </c>
      <c r="H17" s="9">
        <f t="shared" si="38"/>
        <v>2976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840</v>
      </c>
      <c r="R17" s="2">
        <v>3600000</v>
      </c>
    </row>
    <row r="18" spans="1:24" x14ac:dyDescent="0.25">
      <c r="A18" s="4">
        <f t="shared" si="32"/>
        <v>0</v>
      </c>
      <c r="B18" s="4">
        <f t="shared" si="33"/>
        <v>840</v>
      </c>
      <c r="C18" s="4">
        <f t="shared" si="41"/>
        <v>1008</v>
      </c>
      <c r="D18" s="4">
        <f t="shared" si="34"/>
        <v>1209.5999999999999</v>
      </c>
      <c r="E18" s="5">
        <f t="shared" si="35"/>
        <v>2404000</v>
      </c>
      <c r="F18" s="9">
        <f t="shared" si="36"/>
        <v>2862</v>
      </c>
      <c r="G18" s="9">
        <f t="shared" si="37"/>
        <v>2385</v>
      </c>
      <c r="H18" s="9">
        <f t="shared" si="38"/>
        <v>1987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840</v>
      </c>
      <c r="R18" s="2">
        <v>2404000</v>
      </c>
    </row>
    <row r="19" spans="1:24" s="45" customFormat="1" x14ac:dyDescent="0.25">
      <c r="A19" s="43">
        <f t="shared" si="32"/>
        <v>0</v>
      </c>
      <c r="B19" s="43">
        <f t="shared" si="33"/>
        <v>424</v>
      </c>
      <c r="C19" s="43">
        <f t="shared" si="41"/>
        <v>508.79999999999995</v>
      </c>
      <c r="D19" s="43">
        <f t="shared" si="34"/>
        <v>610.55999999999995</v>
      </c>
      <c r="E19" s="44">
        <f t="shared" si="35"/>
        <v>2400000</v>
      </c>
      <c r="F19" s="43">
        <f t="shared" si="36"/>
        <v>5660</v>
      </c>
      <c r="G19" s="43">
        <f t="shared" si="37"/>
        <v>4717</v>
      </c>
      <c r="H19" s="43">
        <f t="shared" si="38"/>
        <v>3931</v>
      </c>
      <c r="I19" s="43" t="e">
        <f>#REF!</f>
        <v>#REF!</v>
      </c>
      <c r="J19" s="43">
        <f t="shared" si="39"/>
        <v>0</v>
      </c>
      <c r="O19" s="45">
        <v>0</v>
      </c>
      <c r="P19" s="45">
        <f t="shared" si="40"/>
        <v>0</v>
      </c>
      <c r="Q19" s="45">
        <v>424</v>
      </c>
      <c r="R19" s="46">
        <v>2400000</v>
      </c>
    </row>
    <row r="20" spans="1:24" x14ac:dyDescent="0.25">
      <c r="A20" s="4">
        <f t="shared" si="32"/>
        <v>0</v>
      </c>
      <c r="B20" s="4">
        <f t="shared" si="33"/>
        <v>700</v>
      </c>
      <c r="C20" s="4">
        <f t="shared" si="41"/>
        <v>840</v>
      </c>
      <c r="D20" s="4">
        <f t="shared" si="34"/>
        <v>1008</v>
      </c>
      <c r="E20" s="5">
        <f t="shared" si="35"/>
        <v>3444000</v>
      </c>
      <c r="F20" s="9">
        <f t="shared" si="36"/>
        <v>4920</v>
      </c>
      <c r="G20" s="9">
        <f t="shared" si="37"/>
        <v>4100</v>
      </c>
      <c r="H20" s="9">
        <f t="shared" si="38"/>
        <v>3417</v>
      </c>
      <c r="I20" s="4" t="e">
        <f>#REF!</f>
        <v>#REF!</v>
      </c>
      <c r="J20" s="4">
        <f t="shared" si="39"/>
        <v>0</v>
      </c>
      <c r="O20">
        <v>0</v>
      </c>
      <c r="P20">
        <v>840</v>
      </c>
      <c r="Q20">
        <f t="shared" si="40"/>
        <v>700</v>
      </c>
      <c r="R20" s="2">
        <v>3444000</v>
      </c>
    </row>
    <row r="21" spans="1:24" x14ac:dyDescent="0.25">
      <c r="A21" s="4">
        <f t="shared" si="32"/>
        <v>0</v>
      </c>
      <c r="B21" s="4">
        <f t="shared" si="33"/>
        <v>840</v>
      </c>
      <c r="C21" s="4">
        <f t="shared" si="41"/>
        <v>1008</v>
      </c>
      <c r="D21" s="4">
        <f t="shared" si="34"/>
        <v>1209.5999999999999</v>
      </c>
      <c r="E21" s="5">
        <f t="shared" si="35"/>
        <v>3444000</v>
      </c>
      <c r="F21" s="9">
        <f t="shared" si="36"/>
        <v>4100</v>
      </c>
      <c r="G21" s="9">
        <f t="shared" si="37"/>
        <v>3417</v>
      </c>
      <c r="H21" s="9">
        <f t="shared" si="38"/>
        <v>2847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840</v>
      </c>
      <c r="R21" s="2">
        <v>3444000</v>
      </c>
    </row>
    <row r="22" spans="1:24" x14ac:dyDescent="0.25">
      <c r="A22" s="4">
        <f t="shared" ref="A22:A24" si="42">N22</f>
        <v>0</v>
      </c>
      <c r="B22" s="4">
        <f t="shared" ref="B22:B24" si="43">Q22</f>
        <v>700</v>
      </c>
      <c r="C22" s="4">
        <f t="shared" ref="C22:C24" si="44">B22*1.2</f>
        <v>840</v>
      </c>
      <c r="D22" s="4">
        <f t="shared" ref="D22:D24" si="45">C22*1.2</f>
        <v>1008</v>
      </c>
      <c r="E22" s="5">
        <f t="shared" ref="E22:E24" si="46">R22</f>
        <v>3600000</v>
      </c>
      <c r="F22" s="9">
        <f t="shared" ref="F22:F24" si="47">ROUND((E22/B22),0)</f>
        <v>5143</v>
      </c>
      <c r="G22" s="9">
        <f t="shared" ref="G22:G24" si="48">ROUND((E22/C22),0)</f>
        <v>4286</v>
      </c>
      <c r="H22" s="9">
        <f t="shared" ref="H22:H24" si="49">ROUND((E22/D22),0)</f>
        <v>3571</v>
      </c>
      <c r="I22" s="4" t="e">
        <f>#REF!</f>
        <v>#REF!</v>
      </c>
      <c r="J22" s="4">
        <f t="shared" ref="J22:J24" si="50">S22</f>
        <v>0</v>
      </c>
      <c r="O22">
        <v>0</v>
      </c>
      <c r="P22">
        <v>840</v>
      </c>
      <c r="Q22">
        <f t="shared" ref="Q22:Q24" si="51">P22/1.2</f>
        <v>700</v>
      </c>
      <c r="R22" s="2">
        <v>3600000</v>
      </c>
    </row>
    <row r="23" spans="1:24" x14ac:dyDescent="0.25">
      <c r="A23" s="4">
        <f t="shared" si="42"/>
        <v>0</v>
      </c>
      <c r="B23" s="4">
        <f t="shared" si="43"/>
        <v>600</v>
      </c>
      <c r="C23" s="4">
        <f t="shared" si="44"/>
        <v>720</v>
      </c>
      <c r="D23" s="4">
        <f t="shared" si="45"/>
        <v>864</v>
      </c>
      <c r="E23" s="5">
        <f t="shared" si="46"/>
        <v>3000000</v>
      </c>
      <c r="F23" s="9">
        <f t="shared" si="47"/>
        <v>5000</v>
      </c>
      <c r="G23" s="9">
        <f t="shared" si="48"/>
        <v>4167</v>
      </c>
      <c r="H23" s="9">
        <f t="shared" si="49"/>
        <v>3472</v>
      </c>
      <c r="I23" s="4" t="e">
        <f>#REF!</f>
        <v>#REF!</v>
      </c>
      <c r="J23" s="4">
        <f t="shared" si="50"/>
        <v>0</v>
      </c>
      <c r="O23">
        <v>0</v>
      </c>
      <c r="P23">
        <v>720</v>
      </c>
      <c r="Q23">
        <f t="shared" si="51"/>
        <v>600</v>
      </c>
      <c r="R23" s="2">
        <v>3000000</v>
      </c>
    </row>
    <row r="24" spans="1:24" s="45" customFormat="1" x14ac:dyDescent="0.25">
      <c r="A24" s="43">
        <f t="shared" si="42"/>
        <v>0</v>
      </c>
      <c r="B24" s="43">
        <f t="shared" si="43"/>
        <v>591.66666666666674</v>
      </c>
      <c r="C24" s="43">
        <f t="shared" si="44"/>
        <v>710.00000000000011</v>
      </c>
      <c r="D24" s="43">
        <f t="shared" si="45"/>
        <v>852.00000000000011</v>
      </c>
      <c r="E24" s="44">
        <f t="shared" si="46"/>
        <v>3300000</v>
      </c>
      <c r="F24" s="43">
        <f t="shared" si="47"/>
        <v>5577</v>
      </c>
      <c r="G24" s="43">
        <f t="shared" si="48"/>
        <v>4648</v>
      </c>
      <c r="H24" s="43">
        <f t="shared" si="49"/>
        <v>3873</v>
      </c>
      <c r="I24" s="43" t="e">
        <f>#REF!</f>
        <v>#REF!</v>
      </c>
      <c r="J24" s="43">
        <f t="shared" si="50"/>
        <v>0</v>
      </c>
      <c r="O24" s="45">
        <v>0</v>
      </c>
      <c r="P24" s="45">
        <v>710</v>
      </c>
      <c r="Q24" s="45">
        <f t="shared" si="51"/>
        <v>591.66666666666674</v>
      </c>
      <c r="R24" s="46">
        <v>3300000</v>
      </c>
    </row>
    <row r="25" spans="1:24" x14ac:dyDescent="0.25">
      <c r="A25" s="4">
        <f t="shared" si="32"/>
        <v>0</v>
      </c>
      <c r="B25" s="4">
        <f t="shared" si="33"/>
        <v>666.66666666666674</v>
      </c>
      <c r="C25" s="4">
        <f t="shared" si="41"/>
        <v>800.00000000000011</v>
      </c>
      <c r="D25" s="4">
        <f t="shared" si="34"/>
        <v>960.00000000000011</v>
      </c>
      <c r="E25" s="5">
        <f t="shared" si="35"/>
        <v>4500000</v>
      </c>
      <c r="F25" s="9">
        <f t="shared" si="36"/>
        <v>6750</v>
      </c>
      <c r="G25" s="9">
        <f t="shared" si="37"/>
        <v>5625</v>
      </c>
      <c r="H25" s="9">
        <f t="shared" si="38"/>
        <v>4688</v>
      </c>
      <c r="I25" s="4" t="e">
        <f>#REF!</f>
        <v>#REF!</v>
      </c>
      <c r="J25" s="4">
        <f t="shared" si="39"/>
        <v>0</v>
      </c>
      <c r="O25">
        <v>0</v>
      </c>
      <c r="P25">
        <v>800</v>
      </c>
      <c r="Q25">
        <f t="shared" si="40"/>
        <v>666.66666666666674</v>
      </c>
      <c r="R25" s="2">
        <v>4500000</v>
      </c>
    </row>
    <row r="26" spans="1:24" x14ac:dyDescent="0.25">
      <c r="A26" s="4">
        <f t="shared" si="32"/>
        <v>0</v>
      </c>
      <c r="B26" s="4">
        <f t="shared" si="33"/>
        <v>791.66666666666674</v>
      </c>
      <c r="C26" s="4">
        <f t="shared" si="41"/>
        <v>950</v>
      </c>
      <c r="D26" s="4">
        <f t="shared" si="34"/>
        <v>1140</v>
      </c>
      <c r="E26" s="5">
        <f t="shared" si="35"/>
        <v>4356000</v>
      </c>
      <c r="F26" s="9">
        <f t="shared" si="36"/>
        <v>5502</v>
      </c>
      <c r="G26" s="9">
        <f t="shared" si="37"/>
        <v>4585</v>
      </c>
      <c r="H26" s="9">
        <f t="shared" si="38"/>
        <v>3821</v>
      </c>
      <c r="I26" s="4" t="e">
        <f>#REF!</f>
        <v>#REF!</v>
      </c>
      <c r="J26" s="4">
        <f t="shared" si="39"/>
        <v>0</v>
      </c>
      <c r="O26">
        <v>0</v>
      </c>
      <c r="P26">
        <v>950</v>
      </c>
      <c r="Q26">
        <f t="shared" si="40"/>
        <v>791.66666666666674</v>
      </c>
      <c r="R26" s="2">
        <v>4356000</v>
      </c>
    </row>
    <row r="27" spans="1:24" x14ac:dyDescent="0.25">
      <c r="A27" s="4">
        <f t="shared" si="32"/>
        <v>0</v>
      </c>
      <c r="B27" s="4">
        <f t="shared" si="33"/>
        <v>424</v>
      </c>
      <c r="C27" s="4">
        <f t="shared" si="41"/>
        <v>508.79999999999995</v>
      </c>
      <c r="D27" s="4">
        <f t="shared" si="34"/>
        <v>610.55999999999995</v>
      </c>
      <c r="E27" s="5">
        <f t="shared" si="35"/>
        <v>2315000</v>
      </c>
      <c r="F27" s="9">
        <f t="shared" si="36"/>
        <v>5460</v>
      </c>
      <c r="G27" s="9">
        <f t="shared" si="37"/>
        <v>4550</v>
      </c>
      <c r="H27" s="9">
        <f t="shared" si="38"/>
        <v>3792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424</v>
      </c>
      <c r="R27" s="2">
        <v>2315000</v>
      </c>
    </row>
    <row r="28" spans="1:24" x14ac:dyDescent="0.25">
      <c r="A28" s="4">
        <f t="shared" si="32"/>
        <v>0</v>
      </c>
      <c r="B28" s="4">
        <f t="shared" si="33"/>
        <v>405</v>
      </c>
      <c r="C28" s="4">
        <f t="shared" si="41"/>
        <v>486</v>
      </c>
      <c r="D28" s="4">
        <f t="shared" si="34"/>
        <v>583.19999999999993</v>
      </c>
      <c r="E28" s="5">
        <f t="shared" si="35"/>
        <v>2800000</v>
      </c>
      <c r="F28" s="9">
        <f t="shared" si="36"/>
        <v>6914</v>
      </c>
      <c r="G28" s="9">
        <f t="shared" si="37"/>
        <v>5761</v>
      </c>
      <c r="H28" s="9">
        <f t="shared" si="38"/>
        <v>4801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v>405</v>
      </c>
      <c r="R28" s="2">
        <v>2800000</v>
      </c>
    </row>
    <row r="29" spans="1:24" ht="15.75" x14ac:dyDescent="0.25">
      <c r="U29" s="17" t="s">
        <v>13</v>
      </c>
      <c r="V29" s="18"/>
      <c r="W29" s="19">
        <v>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3000</v>
      </c>
      <c r="X31" s="22"/>
    </row>
    <row r="32" spans="1:24" ht="15.75" x14ac:dyDescent="0.25">
      <c r="E32" t="s">
        <v>40</v>
      </c>
      <c r="F32" s="7">
        <v>45.78</v>
      </c>
      <c r="G32" s="6">
        <f>F32*10.764</f>
        <v>492.77591999999999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6:25" ht="15.75" x14ac:dyDescent="0.25">
      <c r="F34" s="7">
        <v>64.12</v>
      </c>
      <c r="G34">
        <f>F34*10.764</f>
        <v>690.18768</v>
      </c>
      <c r="S34" s="10"/>
      <c r="T34" s="10"/>
      <c r="U34" s="17" t="s">
        <v>18</v>
      </c>
      <c r="V34" s="23"/>
      <c r="W34" s="24">
        <f>W35-W33</f>
        <v>54</v>
      </c>
      <c r="X34" s="31">
        <v>2018</v>
      </c>
      <c r="Y34" t="s">
        <v>41</v>
      </c>
    </row>
    <row r="35" spans="6:25" ht="15.75" x14ac:dyDescent="0.25">
      <c r="G35">
        <f>G34/G32</f>
        <v>1.4006116207951071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9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5500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493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2711500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2440350</v>
      </c>
      <c r="X46" s="32"/>
    </row>
    <row r="47" spans="6:25" ht="15.75" x14ac:dyDescent="0.25">
      <c r="S47" s="10"/>
      <c r="T47" s="10"/>
      <c r="U47" s="17" t="s">
        <v>25</v>
      </c>
      <c r="V47" s="23"/>
      <c r="W47" s="34">
        <f>W45*0.8</f>
        <v>2169200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  <c r="Y48" s="15"/>
    </row>
    <row r="49" spans="21:24" ht="15.75" x14ac:dyDescent="0.25">
      <c r="U49" s="36" t="s">
        <v>26</v>
      </c>
      <c r="V49" s="37"/>
      <c r="W49" s="38">
        <f>W30*W44</f>
        <v>1232500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5648.958333333333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S31" sqref="S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8" sqref="S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5" sqref="T1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6" sqref="V15:V1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85" zoomScaleNormal="85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X16" sqref="X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2024-08-12T11:09:40Z</dcterms:modified>
</cp:coreProperties>
</file>