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June Folder_3\Rahul Mahale Flat\"/>
    </mc:Choice>
  </mc:AlternateContent>
  <bookViews>
    <workbookView xWindow="0" yWindow="0" windowWidth="20490" windowHeight="7755" tabRatio="932" firstSheet="1" activeTab="14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38" r:id="rId9"/>
    <sheet name="Sheet6" sheetId="39" r:id="rId10"/>
    <sheet name="Sheet7" sheetId="40" r:id="rId11"/>
    <sheet name="Sheet8" sheetId="41" r:id="rId12"/>
    <sheet name="Flat No.10" sheetId="42" r:id="rId13"/>
    <sheet name="Flat No.11" sheetId="43" r:id="rId14"/>
    <sheet name="Flat No.11_Plan Area" sheetId="44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44" l="1"/>
  <c r="N13" i="44"/>
  <c r="M13" i="44"/>
  <c r="M15" i="43" l="1"/>
  <c r="L17" i="42"/>
  <c r="L15" i="43"/>
  <c r="M9" i="44"/>
  <c r="M10" i="44"/>
  <c r="M11" i="44"/>
  <c r="M12" i="44"/>
  <c r="M16" i="44"/>
  <c r="M8" i="44"/>
  <c r="L13" i="43"/>
  <c r="K15" i="43"/>
  <c r="L10" i="43"/>
  <c r="L5" i="43"/>
  <c r="L6" i="43"/>
  <c r="L7" i="43"/>
  <c r="L8" i="43"/>
  <c r="L4" i="43"/>
  <c r="L9" i="43" s="1"/>
  <c r="L11" i="43" s="1"/>
  <c r="L15" i="42"/>
  <c r="L14" i="42"/>
  <c r="K17" i="42"/>
  <c r="L13" i="42"/>
  <c r="L11" i="42"/>
  <c r="L6" i="42"/>
  <c r="L7" i="42"/>
  <c r="L8" i="42"/>
  <c r="L9" i="42"/>
  <c r="L10" i="42"/>
  <c r="L5" i="42"/>
  <c r="C18" i="25" l="1"/>
  <c r="Q10" i="4"/>
  <c r="Q5" i="4"/>
  <c r="Q4" i="4"/>
  <c r="N8" i="24"/>
  <c r="N7" i="24"/>
  <c r="N6" i="24"/>
  <c r="N5" i="24"/>
  <c r="I23" i="4" l="1"/>
  <c r="O29" i="24"/>
  <c r="P2" i="4"/>
  <c r="P3" i="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6" i="4"/>
  <c r="P7" i="4"/>
  <c r="Q7" i="4" s="1"/>
  <c r="P19" i="4" l="1"/>
  <c r="Q19" i="4" s="1"/>
  <c r="Q8" i="4"/>
  <c r="Q9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B20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<sst xmlns="http://schemas.openxmlformats.org/spreadsheetml/2006/main" count="130" uniqueCount="100">
  <si>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</si>
  <si>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</si>
  <si>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</si>
  <si>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</si>
  <si>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</si>
  <si>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</si>
  <si>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</si>
  <si>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</si>
  <si>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</si>
  <si>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</si>
  <si>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</si>
  <si>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</si>
  <si>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</si>
  <si>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</si>
  <si>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</si>
  <si>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</si>
  <si>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</si>
  <si>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</si>
  <si>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</si>
  <si>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</si>
  <si>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</si>
  <si>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</si>
  <si>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</si>
  <si>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</si>
  <si>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</si>
  <si>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</si>
  <si>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</si>
  <si>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</si>
  <si>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</si>
  <si>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</si>
  <si>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</si>
  <si>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</si>
  <si>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</si>
  <si>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</si>
  <si>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</si>
  <si>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</si>
  <si>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</si>
  <si>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</si>
  <si>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</si>
  <si>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</si>
  <si>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</si>
  <si>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</si>
  <si>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</si>
  <si>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</si>
  <si>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</si>
  <si>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</si>
  <si>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</si>
  <si>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</si>
  <si>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</si>
  <si>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</si>
  <si>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</si>
  <si>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</si>
  <si>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</si>
  <si>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</si>
  <si>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</si>
  <si>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</si>
  <si>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</si>
  <si>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</si>
  <si>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</si>
  <si>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</si>
  <si>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</si>
  <si>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</si>
  <si>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</si>
  <si>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</si>
  <si>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</si>
  <si>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</si>
  <si>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</si>
  <si>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</si>
  <si>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</si>
  <si>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</si>
  <si>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</si>
  <si>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</si>
  <si>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</si>
  <si>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</si>
  <si>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</si>
  <si>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</si>
  <si>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</si>
  <si>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</si>
  <si>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</si>
  <si>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</si>
  <si>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</si>
  <si>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</si>
  <si>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</si>
  <si>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</si>
  <si>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</si>
  <si>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</si>
  <si>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</si>
  <si>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</si>
  <si>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</si>
  <si>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</si>
  <si>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</si>
  <si>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</si>
  <si>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</si>
  <si>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</si>
  <si>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</si>
  <si>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</si>
  <si>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</si>
  <si>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</si>
  <si>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CA</t>
  </si>
  <si>
    <t>4th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</si>
</sst>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361950</xdr:colOff>
      <xdr:row>24</xdr:row>
      <xdr:rowOff>54567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286750" cy="4626567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438202</xdr:colOff>
      <xdr:row>23</xdr:row>
      <xdr:rowOff>104774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363002" cy="448627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296074</xdr:colOff>
      <xdr:row>24</xdr:row>
      <xdr:rowOff>123825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220874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448235</xdr:colOff>
      <xdr:row>27</xdr:row>
      <xdr:rowOff>81638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314764" cy="5225138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333375</xdr:colOff>
      <xdr:row>20</xdr:row>
      <xdr:rowOff>89105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"/>
          <a:ext cx="8258175" cy="38991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219075</xdr:colOff>
      <xdr:row>22</xdr:row>
      <xdr:rowOff>28575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143875" cy="4219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7124</xdr:colOff>
      <xdr:row>23</xdr:row>
      <xdr:rowOff>66675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7931923" cy="4448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95251</xdr:colOff>
      <xdr:row>20</xdr:row>
      <xdr:rowOff>85725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8020050" cy="3895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D13" sqref="D13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38035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36000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36000</v>
      </c>
      <c r="D5" s="57" t="s">
        <v>61</v>
      </c>
      <c r="E5" s="58">
        <f>ROUND(C5/10.764,0)</f>
        <v>3344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13300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22700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22700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36000</v>
      </c>
      <c r="D10" s="57" t="s">
        <v>61</v>
      </c>
      <c r="E10" s="58">
        <f>ROUND(C10/10.764,0)</f>
        <v>3344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59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683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2283952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1366000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Normal="100" workbookViewId="0">
      <selection activeCell="G14" sqref="G14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99</v>
      </c>
      <c r="D2" s="17"/>
      <c r="F2" s="78"/>
      <c r="G2" s="78"/>
    </row>
    <row r="3" spans="1:8">
      <c r="A3" s="15" t="s">
        <v>13</v>
      </c>
      <c r="B3" s="19"/>
      <c r="C3" s="20">
        <v>5400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3400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97</v>
      </c>
      <c r="B18" s="7"/>
      <c r="C18" s="76">
        <v>569</v>
      </c>
      <c r="D18" s="76"/>
      <c r="E18" s="77"/>
      <c r="F18" s="78"/>
      <c r="G18" s="78"/>
    </row>
    <row r="19" spans="1:7">
      <c r="A19" s="15"/>
      <c r="B19" s="6"/>
      <c r="C19" s="30">
        <f>C18*C16</f>
        <v>3072600</v>
      </c>
      <c r="D19" s="78" t="s">
        <v>68</v>
      </c>
      <c r="E19" s="30"/>
      <c r="F19" s="78"/>
      <c r="G19" s="78"/>
    </row>
    <row r="20" spans="1:7">
      <c r="A20" s="15"/>
      <c r="B20" s="61">
        <f>C20*75</f>
        <v>218922750</v>
      </c>
      <c r="C20" s="31">
        <f>C19*95%</f>
        <v>2918970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2458080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1138000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6401.25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70" zoomScaleNormal="70" workbookViewId="0">
      <selection activeCell="N16" sqref="N1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1088</v>
      </c>
      <c r="C2" s="4">
        <f t="shared" ref="C2:C15" si="2">B2*1.2</f>
        <v>1305.5999999999999</v>
      </c>
      <c r="D2" s="4">
        <f t="shared" ref="D2:D15" si="3">C2*1.2</f>
        <v>1566.7199999999998</v>
      </c>
      <c r="E2" s="5">
        <f t="shared" ref="E2:E15" si="4">R2</f>
        <v>7200000</v>
      </c>
      <c r="F2" s="66">
        <f t="shared" ref="F2:F15" si="5">ROUND((E2/B2),0)</f>
        <v>6618</v>
      </c>
      <c r="G2" s="66">
        <f t="shared" ref="G2:G15" si="6">ROUND((E2/C2),0)</f>
        <v>5515</v>
      </c>
      <c r="H2" s="66">
        <f t="shared" ref="H2:H15" si="7">ROUND((E2/D2),0)</f>
        <v>4596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>
        <v>0</v>
      </c>
      <c r="P2" s="75">
        <f t="shared" ref="P2:Q7" si="10">O2/1.2</f>
        <v>0</v>
      </c>
      <c r="Q2" s="75">
        <v>1088</v>
      </c>
      <c r="R2" s="2">
        <v>7200000</v>
      </c>
      <c r="S2" s="2"/>
      <c r="T2" s="2"/>
      <c r="AA2" s="68"/>
    </row>
    <row r="3" spans="1:35">
      <c r="A3" s="4">
        <f t="shared" si="0"/>
        <v>2</v>
      </c>
      <c r="B3" s="4">
        <f t="shared" si="1"/>
        <v>1040</v>
      </c>
      <c r="C3" s="4">
        <f t="shared" si="2"/>
        <v>1248</v>
      </c>
      <c r="D3" s="4">
        <f t="shared" si="3"/>
        <v>1497.6</v>
      </c>
      <c r="E3" s="5">
        <f t="shared" si="4"/>
        <v>6500000</v>
      </c>
      <c r="F3" s="66">
        <f t="shared" si="5"/>
        <v>6250</v>
      </c>
      <c r="G3" s="66">
        <f t="shared" si="6"/>
        <v>5208</v>
      </c>
      <c r="H3" s="66">
        <f t="shared" si="7"/>
        <v>4340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>
        <v>0</v>
      </c>
      <c r="P3" s="75">
        <f t="shared" ref="P3" si="11">O3/1.2</f>
        <v>0</v>
      </c>
      <c r="Q3" s="75">
        <v>1040</v>
      </c>
      <c r="R3" s="2">
        <v>6500000</v>
      </c>
      <c r="S3" s="2"/>
      <c r="T3" s="2"/>
      <c r="AE3" s="68"/>
    </row>
    <row r="4" spans="1:35">
      <c r="A4" s="4">
        <f t="shared" si="0"/>
        <v>3</v>
      </c>
      <c r="B4" s="4">
        <f t="shared" si="1"/>
        <v>1114.1666666666667</v>
      </c>
      <c r="C4" s="4">
        <f t="shared" si="2"/>
        <v>1337</v>
      </c>
      <c r="D4" s="4">
        <f t="shared" si="3"/>
        <v>1604.3999999999999</v>
      </c>
      <c r="E4" s="5">
        <f t="shared" si="4"/>
        <v>6500000</v>
      </c>
      <c r="F4" s="66">
        <f t="shared" si="5"/>
        <v>5834</v>
      </c>
      <c r="G4" s="66">
        <f t="shared" si="6"/>
        <v>4862</v>
      </c>
      <c r="H4" s="66">
        <f t="shared" si="7"/>
        <v>4051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>
        <v>0</v>
      </c>
      <c r="P4" s="75">
        <v>1337</v>
      </c>
      <c r="Q4" s="75">
        <f t="shared" si="10"/>
        <v>1114.1666666666667</v>
      </c>
      <c r="R4" s="2">
        <v>6500000</v>
      </c>
      <c r="S4" s="2"/>
      <c r="T4" s="2"/>
    </row>
    <row r="5" spans="1:35">
      <c r="A5" s="4">
        <f t="shared" si="0"/>
        <v>4</v>
      </c>
      <c r="B5" s="4">
        <f t="shared" si="1"/>
        <v>1150</v>
      </c>
      <c r="C5" s="4">
        <f t="shared" si="2"/>
        <v>1380</v>
      </c>
      <c r="D5" s="4">
        <f t="shared" si="3"/>
        <v>1656</v>
      </c>
      <c r="E5" s="5">
        <f t="shared" si="4"/>
        <v>7200000</v>
      </c>
      <c r="F5" s="66">
        <f t="shared" si="5"/>
        <v>6261</v>
      </c>
      <c r="G5" s="66">
        <f t="shared" si="6"/>
        <v>5217</v>
      </c>
      <c r="H5" s="66">
        <f t="shared" si="7"/>
        <v>4348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>
        <v>0</v>
      </c>
      <c r="P5" s="75">
        <v>1380</v>
      </c>
      <c r="Q5" s="75">
        <f t="shared" si="10"/>
        <v>1150</v>
      </c>
      <c r="R5" s="2">
        <v>7200000</v>
      </c>
      <c r="S5" s="2"/>
      <c r="T5" s="2"/>
    </row>
    <row r="6" spans="1:35">
      <c r="A6" s="4">
        <f t="shared" si="0"/>
        <v>5</v>
      </c>
      <c r="B6" s="4">
        <f t="shared" si="1"/>
        <v>950</v>
      </c>
      <c r="C6" s="4">
        <f t="shared" si="2"/>
        <v>1140</v>
      </c>
      <c r="D6" s="4">
        <f t="shared" si="3"/>
        <v>1368</v>
      </c>
      <c r="E6" s="5">
        <f t="shared" si="4"/>
        <v>5600000</v>
      </c>
      <c r="F6" s="66">
        <f t="shared" si="5"/>
        <v>5895</v>
      </c>
      <c r="G6" s="66">
        <f t="shared" si="6"/>
        <v>4912</v>
      </c>
      <c r="H6" s="66">
        <f t="shared" si="7"/>
        <v>4094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>
        <v>0</v>
      </c>
      <c r="P6" s="75">
        <f t="shared" ref="P6" si="12">O6/1.2</f>
        <v>0</v>
      </c>
      <c r="Q6" s="75">
        <v>950</v>
      </c>
      <c r="R6" s="2">
        <v>5600000</v>
      </c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1013.1944444444446</v>
      </c>
      <c r="C7" s="4">
        <f t="shared" si="2"/>
        <v>1215.8333333333335</v>
      </c>
      <c r="D7" s="4">
        <f t="shared" si="3"/>
        <v>1459.0000000000002</v>
      </c>
      <c r="E7" s="5">
        <f t="shared" si="4"/>
        <v>6600000</v>
      </c>
      <c r="F7" s="4">
        <f t="shared" si="5"/>
        <v>6514</v>
      </c>
      <c r="G7" s="4">
        <f t="shared" si="6"/>
        <v>5428</v>
      </c>
      <c r="H7" s="4">
        <f t="shared" si="7"/>
        <v>4524</v>
      </c>
      <c r="I7" s="4">
        <f t="shared" si="8"/>
        <v>0</v>
      </c>
      <c r="J7" s="4">
        <f t="shared" si="9"/>
        <v>0</v>
      </c>
      <c r="N7" s="67">
        <v>6</v>
      </c>
      <c r="O7" s="75">
        <v>1459</v>
      </c>
      <c r="P7" s="75">
        <f t="shared" ref="P7" si="13">O7/1.2</f>
        <v>1215.8333333333335</v>
      </c>
      <c r="Q7" s="75">
        <f t="shared" si="10"/>
        <v>1013.1944444444446</v>
      </c>
      <c r="R7" s="2">
        <v>6600000</v>
      </c>
      <c r="S7" s="2"/>
      <c r="T7" s="2"/>
    </row>
    <row r="8" spans="1:35">
      <c r="A8" s="4">
        <f t="shared" si="0"/>
        <v>7</v>
      </c>
      <c r="B8" s="4">
        <f t="shared" si="1"/>
        <v>958.33333333333337</v>
      </c>
      <c r="C8" s="4">
        <f t="shared" si="2"/>
        <v>1150</v>
      </c>
      <c r="D8" s="4">
        <f t="shared" si="3"/>
        <v>1380</v>
      </c>
      <c r="E8" s="5">
        <f t="shared" si="4"/>
        <v>5400000</v>
      </c>
      <c r="F8" s="4">
        <f t="shared" si="5"/>
        <v>5635</v>
      </c>
      <c r="G8" s="4">
        <f t="shared" si="6"/>
        <v>4696</v>
      </c>
      <c r="H8" s="4">
        <f t="shared" si="7"/>
        <v>3913</v>
      </c>
      <c r="I8" s="4">
        <f t="shared" si="8"/>
        <v>0</v>
      </c>
      <c r="J8" s="4">
        <f t="shared" si="9"/>
        <v>0</v>
      </c>
      <c r="N8" s="67">
        <v>7</v>
      </c>
      <c r="O8" s="75">
        <v>0</v>
      </c>
      <c r="P8" s="75">
        <v>1150</v>
      </c>
      <c r="Q8" s="75">
        <f t="shared" ref="Q8" si="14">P8/1.2</f>
        <v>958.33333333333337</v>
      </c>
      <c r="R8" s="2">
        <v>5400000</v>
      </c>
      <c r="S8" s="2"/>
      <c r="T8" s="2"/>
    </row>
    <row r="9" spans="1:35">
      <c r="A9" s="4">
        <f t="shared" si="0"/>
        <v>8</v>
      </c>
      <c r="B9" s="4">
        <f t="shared" si="1"/>
        <v>958.33333333333337</v>
      </c>
      <c r="C9" s="4">
        <f t="shared" si="2"/>
        <v>1150</v>
      </c>
      <c r="D9" s="4">
        <f t="shared" si="3"/>
        <v>1380</v>
      </c>
      <c r="E9" s="5">
        <f t="shared" si="4"/>
        <v>6500000</v>
      </c>
      <c r="F9" s="4">
        <f t="shared" si="5"/>
        <v>6783</v>
      </c>
      <c r="G9" s="4">
        <f t="shared" si="6"/>
        <v>5652</v>
      </c>
      <c r="H9" s="4">
        <f t="shared" si="7"/>
        <v>4710</v>
      </c>
      <c r="I9" s="4">
        <f t="shared" si="8"/>
        <v>0</v>
      </c>
      <c r="J9" s="4">
        <f t="shared" si="9"/>
        <v>0</v>
      </c>
      <c r="N9" s="67">
        <v>8</v>
      </c>
      <c r="O9" s="75">
        <v>0</v>
      </c>
      <c r="P9" s="75">
        <v>1150</v>
      </c>
      <c r="Q9" s="75">
        <f t="shared" ref="Q9" si="15">P9/1.2</f>
        <v>958.33333333333337</v>
      </c>
      <c r="R9" s="2">
        <v>6500000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6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7">O11/1.2</f>
        <v>0</v>
      </c>
      <c r="Q11">
        <f t="shared" ref="Q11" si="18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9">O12/1.2</f>
        <v>0</v>
      </c>
      <c r="Q12">
        <f t="shared" ref="Q12" si="20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1">O13/1.2</f>
        <v>0</v>
      </c>
      <c r="Q13">
        <f t="shared" ref="Q13" si="22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3">O14/1.2</f>
        <v>0</v>
      </c>
      <c r="Q14">
        <f t="shared" ref="Q14:Q15" si="24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3"/>
        <v>0</v>
      </c>
      <c r="Q15">
        <f t="shared" si="24"/>
        <v>0</v>
      </c>
      <c r="R15" s="2">
        <v>0</v>
      </c>
      <c r="S15" s="2"/>
    </row>
    <row r="16" spans="1:35">
      <c r="A16" s="4">
        <f t="shared" ref="A16:A19" si="25">N16</f>
        <v>0</v>
      </c>
      <c r="B16" s="4">
        <f t="shared" ref="B16:B19" si="26">Q16</f>
        <v>0</v>
      </c>
      <c r="C16" s="4">
        <f t="shared" ref="C16:C19" si="27">B16*1.2</f>
        <v>0</v>
      </c>
      <c r="D16" s="4">
        <f t="shared" ref="D16:D19" si="28">C16*1.2</f>
        <v>0</v>
      </c>
      <c r="E16" s="5">
        <f t="shared" ref="E16:E19" si="29">R16</f>
        <v>0</v>
      </c>
      <c r="F16" s="4" t="e">
        <f t="shared" ref="F16:F19" si="30">ROUND((E16/B16),0)</f>
        <v>#DIV/0!</v>
      </c>
      <c r="G16" s="4" t="e">
        <f t="shared" ref="G16:G19" si="31">ROUND((E16/C16),0)</f>
        <v>#DIV/0!</v>
      </c>
      <c r="H16" s="4" t="e">
        <f t="shared" ref="H16:H19" si="32">ROUND((E16/D16),0)</f>
        <v>#DIV/0!</v>
      </c>
      <c r="I16" s="4">
        <f t="shared" ref="I16:J19" si="33">T16</f>
        <v>0</v>
      </c>
      <c r="J16" s="4">
        <f t="shared" si="33"/>
        <v>0</v>
      </c>
      <c r="O16">
        <v>0</v>
      </c>
      <c r="P16">
        <f t="shared" ref="P16:P17" si="34">O16/1.2</f>
        <v>0</v>
      </c>
      <c r="Q16">
        <f t="shared" ref="Q16:Q18" si="35">P16/1.2</f>
        <v>0</v>
      </c>
      <c r="R16" s="2">
        <v>0</v>
      </c>
      <c r="S16" s="2"/>
    </row>
    <row r="17" spans="1:19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8"/>
        <v>0</v>
      </c>
      <c r="E17" s="5">
        <f t="shared" si="29"/>
        <v>0</v>
      </c>
      <c r="F17" s="4" t="e">
        <f t="shared" si="30"/>
        <v>#DIV/0!</v>
      </c>
      <c r="G17" s="4" t="e">
        <f t="shared" si="31"/>
        <v>#DIV/0!</v>
      </c>
      <c r="H17" s="4" t="e">
        <f t="shared" si="32"/>
        <v>#DIV/0!</v>
      </c>
      <c r="I17" s="4">
        <f t="shared" si="33"/>
        <v>0</v>
      </c>
      <c r="J17" s="4">
        <f t="shared" si="33"/>
        <v>0</v>
      </c>
      <c r="O17">
        <v>0</v>
      </c>
      <c r="P17">
        <f t="shared" si="34"/>
        <v>0</v>
      </c>
      <c r="Q17">
        <f t="shared" si="35"/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>
        <v>0</v>
      </c>
      <c r="P18">
        <f>O18/1.2</f>
        <v>0</v>
      </c>
      <c r="Q18">
        <f t="shared" si="35"/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 s="75">
        <v>0</v>
      </c>
      <c r="P19" s="75">
        <f>O19/1.2</f>
        <v>0</v>
      </c>
      <c r="Q19" s="75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10" zoomScale="70" zoomScaleNormal="70" workbookViewId="0">
      <selection activeCell="I30" sqref="I3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N27" sqref="N2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Q15" sqref="Q15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T22" sqref="T22"/>
    </sheetView>
  </sheetViews>
  <sheetFormatPr defaultRowHeight="1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5:L17"/>
  <sheetViews>
    <sheetView workbookViewId="0">
      <selection activeCell="J22" sqref="J22"/>
    </sheetView>
  </sheetViews>
  <sheetFormatPr defaultRowHeight="15"/>
  <sheetData>
    <row r="5" spans="10:12">
      <c r="J5">
        <v>9.9</v>
      </c>
      <c r="K5">
        <v>13.1</v>
      </c>
      <c r="L5">
        <f>K5*J5</f>
        <v>129.69</v>
      </c>
    </row>
    <row r="6" spans="10:12">
      <c r="J6">
        <v>9.8000000000000007</v>
      </c>
      <c r="K6">
        <v>7.1</v>
      </c>
      <c r="L6" s="75">
        <f t="shared" ref="L6:L10" si="0">K6*J6</f>
        <v>69.58</v>
      </c>
    </row>
    <row r="7" spans="10:12">
      <c r="J7">
        <v>3.2</v>
      </c>
      <c r="K7">
        <v>3.9</v>
      </c>
      <c r="L7" s="75">
        <f t="shared" si="0"/>
        <v>12.48</v>
      </c>
    </row>
    <row r="8" spans="10:12">
      <c r="J8">
        <v>4.0999999999999996</v>
      </c>
      <c r="K8">
        <v>5.2</v>
      </c>
      <c r="L8" s="75">
        <f t="shared" si="0"/>
        <v>21.32</v>
      </c>
    </row>
    <row r="9" spans="10:12">
      <c r="J9">
        <v>2.9</v>
      </c>
      <c r="K9">
        <v>3.1</v>
      </c>
      <c r="L9" s="75">
        <f t="shared" si="0"/>
        <v>8.99</v>
      </c>
    </row>
    <row r="10" spans="10:12">
      <c r="J10">
        <v>7.2</v>
      </c>
      <c r="K10">
        <v>3.2</v>
      </c>
      <c r="L10" s="75">
        <f t="shared" si="0"/>
        <v>23.040000000000003</v>
      </c>
    </row>
    <row r="11" spans="10:12">
      <c r="L11">
        <f>SUM(L5:L10)</f>
        <v>265.09999999999997</v>
      </c>
    </row>
    <row r="13" spans="10:12">
      <c r="J13">
        <v>7.8</v>
      </c>
      <c r="K13">
        <v>3.1</v>
      </c>
      <c r="L13">
        <f>K13*J13</f>
        <v>24.18</v>
      </c>
    </row>
    <row r="14" spans="10:12">
      <c r="L14">
        <f>L11+L13</f>
        <v>289.27999999999997</v>
      </c>
    </row>
    <row r="15" spans="10:12">
      <c r="J15">
        <v>13.3</v>
      </c>
      <c r="K15">
        <v>8.9</v>
      </c>
      <c r="L15">
        <f>K15*J15</f>
        <v>118.37</v>
      </c>
    </row>
    <row r="17" spans="10:12">
      <c r="J17">
        <v>26.42</v>
      </c>
      <c r="K17" s="119">
        <f>J17*10.764</f>
        <v>284.38488000000001</v>
      </c>
      <c r="L17" s="118">
        <f>K17*2</f>
        <v>568.76976000000002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4:M18"/>
  <sheetViews>
    <sheetView workbookViewId="0">
      <selection activeCell="R11" sqref="R11"/>
    </sheetView>
  </sheetViews>
  <sheetFormatPr defaultRowHeight="15"/>
  <sheetData>
    <row r="4" spans="10:13">
      <c r="J4">
        <v>11.7</v>
      </c>
      <c r="K4">
        <v>13.1</v>
      </c>
      <c r="L4">
        <f>K4*J4</f>
        <v>153.26999999999998</v>
      </c>
    </row>
    <row r="5" spans="10:13">
      <c r="J5">
        <v>9.8000000000000007</v>
      </c>
      <c r="K5">
        <v>7.5</v>
      </c>
      <c r="L5" s="75">
        <f t="shared" ref="L5:L8" si="0">K5*J5</f>
        <v>73.5</v>
      </c>
    </row>
    <row r="6" spans="10:13">
      <c r="J6">
        <v>3.4</v>
      </c>
      <c r="K6">
        <v>3.1</v>
      </c>
      <c r="L6" s="75">
        <f t="shared" si="0"/>
        <v>10.54</v>
      </c>
    </row>
    <row r="7" spans="10:13">
      <c r="J7">
        <v>6.4</v>
      </c>
      <c r="K7">
        <v>4.2</v>
      </c>
      <c r="L7" s="75">
        <f t="shared" si="0"/>
        <v>26.880000000000003</v>
      </c>
    </row>
    <row r="8" spans="10:13">
      <c r="J8">
        <v>2.6</v>
      </c>
      <c r="K8">
        <v>8.1</v>
      </c>
      <c r="L8" s="75">
        <f t="shared" si="0"/>
        <v>21.06</v>
      </c>
    </row>
    <row r="9" spans="10:13">
      <c r="L9">
        <f>SUM(L4:L8)</f>
        <v>285.25</v>
      </c>
    </row>
    <row r="10" spans="10:13">
      <c r="J10">
        <v>3.1</v>
      </c>
      <c r="K10">
        <v>13.1</v>
      </c>
      <c r="L10">
        <f>K10*J10</f>
        <v>40.61</v>
      </c>
    </row>
    <row r="11" spans="10:13">
      <c r="L11" s="118">
        <f>L9+L10</f>
        <v>325.86</v>
      </c>
    </row>
    <row r="13" spans="10:13">
      <c r="J13">
        <v>10.1</v>
      </c>
      <c r="K13">
        <v>10</v>
      </c>
      <c r="L13">
        <f>K13*J13</f>
        <v>101</v>
      </c>
    </row>
    <row r="15" spans="10:13">
      <c r="J15" s="75">
        <v>26.42</v>
      </c>
      <c r="K15" s="119">
        <f>J15*10.764</f>
        <v>284.38488000000001</v>
      </c>
      <c r="L15" s="119">
        <f>K15*2</f>
        <v>568.76976000000002</v>
      </c>
      <c r="M15" s="118">
        <f>L15*1.2</f>
        <v>682.52371200000005</v>
      </c>
    </row>
    <row r="18" spans="11:11">
      <c r="K18" s="11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N18"/>
  <sheetViews>
    <sheetView tabSelected="1" topLeftCell="A7" zoomScale="115" zoomScaleNormal="115" workbookViewId="0">
      <selection activeCell="C11" sqref="C11"/>
    </sheetView>
  </sheetViews>
  <sheetFormatPr defaultRowHeight="15"/>
  <sheetData>
    <row r="8" spans="11:14">
      <c r="K8">
        <v>3.4</v>
      </c>
      <c r="L8">
        <v>3.91</v>
      </c>
      <c r="M8">
        <f>L8*K8</f>
        <v>13.294</v>
      </c>
    </row>
    <row r="9" spans="11:14">
      <c r="K9">
        <v>3.91</v>
      </c>
      <c r="L9">
        <v>1.05</v>
      </c>
      <c r="M9" s="75">
        <f t="shared" ref="M9:M13" si="0">L9*K9</f>
        <v>4.1055000000000001</v>
      </c>
    </row>
    <row r="10" spans="11:14">
      <c r="K10">
        <v>3.15</v>
      </c>
      <c r="L10">
        <v>3.05</v>
      </c>
      <c r="M10" s="75">
        <f t="shared" si="0"/>
        <v>9.6074999999999999</v>
      </c>
    </row>
    <row r="11" spans="11:14">
      <c r="K11">
        <v>2.19</v>
      </c>
      <c r="L11">
        <v>1.3</v>
      </c>
      <c r="M11" s="75">
        <f t="shared" si="0"/>
        <v>2.847</v>
      </c>
    </row>
    <row r="12" spans="11:14">
      <c r="K12">
        <v>2.19</v>
      </c>
      <c r="L12">
        <v>0.9</v>
      </c>
      <c r="M12" s="75">
        <f t="shared" si="0"/>
        <v>1.9710000000000001</v>
      </c>
    </row>
    <row r="13" spans="11:14">
      <c r="M13">
        <f>SUM(M8:M12)</f>
        <v>31.824999999999999</v>
      </c>
      <c r="N13" s="118">
        <f>M13*10.764</f>
        <v>342.56429999999995</v>
      </c>
    </row>
    <row r="16" spans="11:14">
      <c r="K16">
        <v>3.2</v>
      </c>
      <c r="L16">
        <v>3.2</v>
      </c>
      <c r="M16" s="75">
        <f>L16*K16</f>
        <v>10.240000000000002</v>
      </c>
      <c r="N16" s="118">
        <f>M16*10.764</f>
        <v>110.22336000000001</v>
      </c>
    </row>
    <row r="18" spans="14:14">
      <c r="N18" s="1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Flat No.10</vt:lpstr>
      <vt:lpstr>Flat No.11</vt:lpstr>
      <vt:lpstr>Flat No.11_Plan 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2023-07-29T12:36:38Z</dcterms:modified>
</cp:coreProperties>
</file>