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Bhure Singh Solanki\"/>
    </mc:Choice>
  </mc:AlternateContent>
  <xr:revisionPtr revIDLastSave="0" documentId="13_ncr:1_{8D22B0F8-D2DD-48AC-8501-2B00FA11F800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T7" i="4"/>
  <c r="S7" i="4"/>
  <c r="Q6" i="4"/>
  <c r="S6" i="4"/>
  <c r="U5" i="4"/>
  <c r="T5" i="4"/>
  <c r="S5" i="4"/>
  <c r="I31" i="4"/>
  <c r="I23" i="4"/>
  <c r="I21" i="4"/>
  <c r="J20" i="4"/>
  <c r="J1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<sst xmlns="http://schemas.openxmlformats.org/spreadsheetml/2006/main" count="31" uniqueCount="28">
  <si>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</si>
  <si>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</si>
  <si>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</si>
  <si>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</si>
  <si>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</si>
  <si>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</si>
  <si>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</si>
  <si>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</si>
  <si>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</si>
  <si>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</si>
  <si>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</si>
  <si>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</si>
  <si>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</si>
  <si>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901, 9th Floor, Wing - B, Pride CHSL, Plot No. 1, Sector 7, Village - Kharghar, </t>
  </si>
  <si>
    <t>ca</t>
  </si>
  <si>
    <t>terrace = 40%</t>
  </si>
  <si>
    <t>rate</t>
  </si>
  <si>
    <t>fmv</t>
  </si>
  <si>
    <t>agreement - 03.08.2024</t>
  </si>
  <si>
    <t>av</t>
  </si>
  <si>
    <t>sd</t>
  </si>
  <si>
    <t>rd</t>
  </si>
  <si>
    <t>bv</t>
  </si>
  <si>
    <t>1 car prak</t>
  </si>
  <si>
    <t>07.06.24</t>
  </si>
  <si>
    <t>11.03.24</t>
  </si>
  <si>
    <t>23.01.24</t>
  </si>
  <si>
    <t>oc - 2012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</si>
</sst>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A68D90-5B7B-4C32-8792-CF329D052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448929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896AD7-9348-4334-B231-3E289A9F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83329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515613</xdr:colOff>
      <xdr:row>43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0CF37-C82B-441C-B269-D40B4A27D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50013" cy="8135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322A5-1F7C-48E7-93C7-15DBF6117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E1468-3FF2-4E62-8C81-B1E3EDB7F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452F7-AFFE-4FB8-A064-CF3D2F5F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9172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15000000</v>
      </c>
      <c r="F2" s="15">
        <f t="shared" ref="F2:F13" si="4">ROUND((E2/B2),0)</f>
        <v>20000</v>
      </c>
      <c r="G2" s="10">
        <f t="shared" ref="G2:G13" si="5">ROUND((E2/C2),0)</f>
        <v>16667</v>
      </c>
      <c r="H2" s="10">
        <f t="shared" ref="H2:H13" si="6">ROUND((E2/D2),0)</f>
        <v>13889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750</v>
      </c>
      <c r="R2" s="2">
        <v>15000000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1020</v>
      </c>
      <c r="C3" s="4">
        <f t="shared" ref="C3:C15" si="9">B3*1.2</f>
        <v>1224</v>
      </c>
      <c r="D3" s="4">
        <f t="shared" si="2"/>
        <v>1468.8</v>
      </c>
      <c r="E3" s="5">
        <f t="shared" si="3"/>
        <v>21000000</v>
      </c>
      <c r="F3" s="15">
        <f t="shared" si="4"/>
        <v>20588</v>
      </c>
      <c r="G3" s="10">
        <f t="shared" si="5"/>
        <v>17157</v>
      </c>
      <c r="H3" s="10">
        <f t="shared" si="6"/>
        <v>14297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1020</v>
      </c>
      <c r="R3" s="2">
        <v>21000000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945.83333333333337</v>
      </c>
      <c r="C4" s="4">
        <f t="shared" si="9"/>
        <v>1135</v>
      </c>
      <c r="D4" s="4">
        <f t="shared" si="2"/>
        <v>1362</v>
      </c>
      <c r="E4" s="5">
        <f t="shared" si="3"/>
        <v>16000000</v>
      </c>
      <c r="F4" s="10">
        <f t="shared" si="4"/>
        <v>16916</v>
      </c>
      <c r="G4" s="10">
        <f t="shared" si="5"/>
        <v>14097</v>
      </c>
      <c r="H4" s="10">
        <f t="shared" si="6"/>
        <v>11747</v>
      </c>
      <c r="I4" s="4" t="e">
        <f>#REF!</f>
        <v>#REF!</v>
      </c>
      <c r="J4" s="4">
        <f t="shared" si="7"/>
        <v>0</v>
      </c>
      <c r="O4">
        <v>0</v>
      </c>
      <c r="P4">
        <v>1135</v>
      </c>
      <c r="Q4">
        <f t="shared" ref="Q4:Q12" si="10">P4/1.2</f>
        <v>945.83333333333337</v>
      </c>
      <c r="R4" s="2">
        <v>16000000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660</v>
      </c>
      <c r="C5" s="4">
        <f t="shared" si="9"/>
        <v>792</v>
      </c>
      <c r="D5" s="4">
        <f t="shared" si="2"/>
        <v>950.4</v>
      </c>
      <c r="E5" s="5">
        <f t="shared" si="3"/>
        <v>11500000</v>
      </c>
      <c r="F5" s="15">
        <f t="shared" si="4"/>
        <v>17424</v>
      </c>
      <c r="G5" s="10">
        <f t="shared" si="5"/>
        <v>14520</v>
      </c>
      <c r="H5" s="10">
        <f t="shared" si="6"/>
        <v>12100</v>
      </c>
      <c r="I5" s="4" t="e">
        <f>#REF!</f>
        <v>#REF!</v>
      </c>
      <c r="J5" s="4">
        <f t="shared" si="7"/>
        <v>3.9000000000000004</v>
      </c>
      <c r="O5">
        <v>0</v>
      </c>
      <c r="P5">
        <f t="shared" si="8"/>
        <v>0</v>
      </c>
      <c r="Q5">
        <v>660</v>
      </c>
      <c r="R5" s="2">
        <v>11500000</v>
      </c>
      <c r="S5" s="8">
        <f>9.75*40%</f>
        <v>3.9000000000000004</v>
      </c>
      <c r="T5" s="8">
        <f>S5+57.41</f>
        <v>61.309999999999995</v>
      </c>
      <c r="U5">
        <f>T5*10.764</f>
        <v>659.94083999999987</v>
      </c>
      <c r="V5" t="s">
        <v>24</v>
      </c>
    </row>
    <row r="6" spans="1:22" x14ac:dyDescent="0.25">
      <c r="A6" s="4">
        <f t="shared" si="0"/>
        <v>0</v>
      </c>
      <c r="B6" s="4">
        <f t="shared" si="1"/>
        <v>660</v>
      </c>
      <c r="C6" s="4">
        <f t="shared" si="9"/>
        <v>792</v>
      </c>
      <c r="D6" s="4">
        <f t="shared" si="2"/>
        <v>950.4</v>
      </c>
      <c r="E6" s="5">
        <f t="shared" si="3"/>
        <v>14500000</v>
      </c>
      <c r="F6" s="10">
        <f t="shared" si="4"/>
        <v>21970</v>
      </c>
      <c r="G6" s="10">
        <f t="shared" si="5"/>
        <v>18308</v>
      </c>
      <c r="H6" s="10">
        <f t="shared" si="6"/>
        <v>15257</v>
      </c>
      <c r="I6" s="4" t="e">
        <f>#REF!</f>
        <v>#REF!</v>
      </c>
      <c r="J6" s="4">
        <f t="shared" si="7"/>
        <v>42</v>
      </c>
      <c r="O6">
        <v>0</v>
      </c>
      <c r="P6">
        <f t="shared" si="8"/>
        <v>0</v>
      </c>
      <c r="Q6">
        <f>618+S6</f>
        <v>660</v>
      </c>
      <c r="R6" s="2">
        <v>14500000</v>
      </c>
      <c r="S6" s="8">
        <f>105*40%</f>
        <v>42</v>
      </c>
      <c r="T6" s="8"/>
      <c r="V6" t="s">
        <v>25</v>
      </c>
    </row>
    <row r="7" spans="1:22" x14ac:dyDescent="0.25">
      <c r="A7" s="4">
        <f t="shared" si="0"/>
        <v>0</v>
      </c>
      <c r="B7" s="4">
        <f t="shared" si="1"/>
        <v>968.00651999999991</v>
      </c>
      <c r="C7" s="4">
        <f t="shared" si="9"/>
        <v>1161.6078239999999</v>
      </c>
      <c r="D7" s="4">
        <f t="shared" si="2"/>
        <v>1393.9293888</v>
      </c>
      <c r="E7" s="5">
        <f t="shared" si="3"/>
        <v>15214700</v>
      </c>
      <c r="F7" s="10">
        <f t="shared" si="4"/>
        <v>15718</v>
      </c>
      <c r="G7" s="10">
        <f t="shared" si="5"/>
        <v>13098</v>
      </c>
      <c r="H7" s="10">
        <f t="shared" si="6"/>
        <v>10915</v>
      </c>
      <c r="I7" s="4" t="e">
        <f>#REF!</f>
        <v>#REF!</v>
      </c>
      <c r="J7" s="4">
        <f t="shared" si="7"/>
        <v>15.61</v>
      </c>
      <c r="O7">
        <v>0</v>
      </c>
      <c r="P7">
        <f t="shared" si="8"/>
        <v>0</v>
      </c>
      <c r="Q7">
        <f>T7*10.764</f>
        <v>968.00651999999991</v>
      </c>
      <c r="R7" s="2">
        <v>15214700</v>
      </c>
      <c r="S7" s="8">
        <f>11.15*1.4</f>
        <v>15.61</v>
      </c>
      <c r="T7" s="8">
        <f>S7+74.32</f>
        <v>89.929999999999993</v>
      </c>
      <c r="V7" t="s">
        <v>26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618</v>
      </c>
      <c r="J19">
        <f>57.43*10.764</f>
        <v>618.17651999999998</v>
      </c>
      <c r="O19" t="s">
        <v>23</v>
      </c>
    </row>
    <row r="20" spans="7:24" x14ac:dyDescent="0.25">
      <c r="H20" t="s">
        <v>15</v>
      </c>
      <c r="I20">
        <v>42</v>
      </c>
      <c r="J20">
        <f>9.76*10.764</f>
        <v>105.05663999999999</v>
      </c>
    </row>
    <row r="21" spans="7:24" x14ac:dyDescent="0.25">
      <c r="I21">
        <f>I20+I19</f>
        <v>660</v>
      </c>
    </row>
    <row r="22" spans="7:24" x14ac:dyDescent="0.25">
      <c r="G22" s="6"/>
      <c r="H22" s="6" t="s">
        <v>16</v>
      </c>
      <c r="I22">
        <v>18000</v>
      </c>
    </row>
    <row r="23" spans="7:24" x14ac:dyDescent="0.25">
      <c r="H23" t="s">
        <v>17</v>
      </c>
      <c r="I23">
        <f>I22*I21</f>
        <v>11880000</v>
      </c>
    </row>
    <row r="24" spans="7:24" x14ac:dyDescent="0.25">
      <c r="J24" t="s">
        <v>27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19</v>
      </c>
      <c r="I28">
        <v>9500000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20</v>
      </c>
      <c r="I29">
        <v>665000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22</v>
      </c>
      <c r="I31">
        <f>SUM(I28:I30)</f>
        <v>10195000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2024-08-09T05:10:06Z</dcterms:modified>
</cp:coreProperties>
</file>