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hreeji Heights\2nd LIE Report\"/>
    </mc:Choice>
  </mc:AlternateContent>
  <xr:revisionPtr revIDLastSave="0" documentId="13_ncr:1_{83AE716F-0C4A-4BE7-B1C8-1C7EC233B879}" xr6:coauthVersionLast="47" xr6:coauthVersionMax="47" xr10:uidLastSave="{00000000-0000-0000-0000-000000000000}"/>
  <bookViews>
    <workbookView xWindow="120" yWindow="45" windowWidth="14025" windowHeight="15465" xr2:uid="{00000000-000D-0000-FFFF-FFFF00000000}"/>
  </bookViews>
  <sheets>
    <sheet name="Final Summary" sheetId="8" r:id="rId1"/>
    <sheet name="Summary Sheet" sheetId="9" r:id="rId2"/>
    <sheet name="Land, Stamp Duty" sheetId="21" r:id="rId3"/>
    <sheet name="Alt. Accom Rent" sheetId="22" r:id="rId4"/>
    <sheet name="approval" sheetId="23" r:id="rId5"/>
    <sheet name="Purchase, Material &amp; Labour" sheetId="25" r:id="rId6"/>
    <sheet name="Professional Fees" sheetId="26" r:id="rId7"/>
    <sheet name="MArketing" sheetId="4" r:id="rId8"/>
    <sheet name="Admin" sheetId="3" r:id="rId9"/>
    <sheet name="Interest" sheetId="6" r:id="rId10"/>
    <sheet name="Construction Area Statement" sheetId="1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fco2" hidden="1">{#N/A,#N/A,FALSE,"gc (2)"}</definedName>
    <definedName name="___key1" hidden="1">[1]sheet6!#REF!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'[3]H-INPUT'!#REF!</definedName>
    <definedName name="_Key2" hidden="1">[4]CHECK!#REF!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hidden="1">'[7]Asset depreciation'!#REF!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6" l="1"/>
  <c r="I3" i="8"/>
  <c r="I4" i="8"/>
  <c r="I5" i="8"/>
  <c r="I6" i="8"/>
  <c r="I7" i="8"/>
  <c r="I8" i="8"/>
  <c r="I9" i="8"/>
  <c r="I10" i="8"/>
  <c r="I2" i="8"/>
  <c r="H10" i="8"/>
  <c r="D9" i="19"/>
  <c r="D10" i="19"/>
  <c r="D11" i="19"/>
  <c r="D12" i="19"/>
  <c r="D13" i="19"/>
  <c r="D14" i="19"/>
  <c r="C36" i="8"/>
  <c r="C6" i="9"/>
  <c r="E174" i="25"/>
  <c r="C4" i="9" s="1"/>
  <c r="F3" i="9"/>
  <c r="F4" i="9"/>
  <c r="F5" i="9"/>
  <c r="F6" i="9"/>
  <c r="E6" i="8" s="1"/>
  <c r="C32" i="8" s="1"/>
  <c r="F7" i="9"/>
  <c r="E7" i="8" s="1"/>
  <c r="C33" i="8" s="1"/>
  <c r="F8" i="9"/>
  <c r="E8" i="8" s="1"/>
  <c r="C34" i="8" s="1"/>
  <c r="F9" i="9"/>
  <c r="F2" i="9"/>
  <c r="E3" i="8"/>
  <c r="C29" i="8" s="1"/>
  <c r="E4" i="8"/>
  <c r="C30" i="8" s="1"/>
  <c r="E5" i="8"/>
  <c r="C31" i="8" s="1"/>
  <c r="E9" i="8"/>
  <c r="C35" i="8" s="1"/>
  <c r="E2" i="8"/>
  <c r="C28" i="8" s="1"/>
  <c r="H2" i="19"/>
  <c r="C3" i="9"/>
  <c r="F38" i="23"/>
  <c r="F44" i="23" s="1"/>
  <c r="C5" i="9" s="1"/>
  <c r="H59" i="22"/>
  <c r="F15" i="19"/>
  <c r="H15" i="19" s="1"/>
  <c r="F16" i="19"/>
  <c r="H16" i="19" s="1"/>
  <c r="F17" i="19"/>
  <c r="H17" i="19" s="1"/>
  <c r="F18" i="19"/>
  <c r="H18" i="19" s="1"/>
  <c r="F19" i="19"/>
  <c r="H19" i="19" s="1"/>
  <c r="F20" i="19"/>
  <c r="H20" i="19" s="1"/>
  <c r="F21" i="19"/>
  <c r="H21" i="19" s="1"/>
  <c r="F22" i="19"/>
  <c r="H22" i="19" s="1"/>
  <c r="F23" i="19"/>
  <c r="H23" i="19" s="1"/>
  <c r="F24" i="19"/>
  <c r="H24" i="19" s="1"/>
  <c r="F25" i="19"/>
  <c r="H25" i="19" s="1"/>
  <c r="F26" i="19"/>
  <c r="H26" i="19" s="1"/>
  <c r="F27" i="19"/>
  <c r="H27" i="19" s="1"/>
  <c r="E13" i="21"/>
  <c r="F12" i="21"/>
  <c r="F11" i="21"/>
  <c r="F10" i="21"/>
  <c r="F9" i="21"/>
  <c r="F8" i="21"/>
  <c r="F7" i="21"/>
  <c r="F6" i="21"/>
  <c r="F5" i="21"/>
  <c r="F4" i="21"/>
  <c r="F3" i="21"/>
  <c r="F13" i="21" l="1"/>
  <c r="C2" i="9" s="1"/>
  <c r="G10" i="8"/>
  <c r="B16" i="8"/>
  <c r="B17" i="8"/>
  <c r="B18" i="8"/>
  <c r="B19" i="8"/>
  <c r="B20" i="8"/>
  <c r="B21" i="8"/>
  <c r="B22" i="8"/>
  <c r="B23" i="8"/>
  <c r="B15" i="8"/>
  <c r="C33" i="3" l="1"/>
  <c r="C7" i="9" s="1"/>
  <c r="G3" i="9"/>
  <c r="H3" i="9" s="1"/>
  <c r="D4" i="19" l="1"/>
  <c r="D5" i="19"/>
  <c r="D6" i="19"/>
  <c r="D7" i="19"/>
  <c r="D8" i="19"/>
  <c r="D3" i="19"/>
  <c r="D28" i="19" l="1"/>
  <c r="F29" i="19"/>
  <c r="H29" i="19" s="1"/>
  <c r="F4" i="19"/>
  <c r="H4" i="19" s="1"/>
  <c r="F5" i="19"/>
  <c r="H5" i="19" s="1"/>
  <c r="F6" i="19"/>
  <c r="H6" i="19" s="1"/>
  <c r="F7" i="19"/>
  <c r="H7" i="19" s="1"/>
  <c r="F8" i="19"/>
  <c r="H8" i="19" s="1"/>
  <c r="F9" i="19"/>
  <c r="H9" i="19" s="1"/>
  <c r="F10" i="19"/>
  <c r="H10" i="19" s="1"/>
  <c r="F11" i="19"/>
  <c r="H11" i="19" s="1"/>
  <c r="F12" i="19"/>
  <c r="H12" i="19" s="1"/>
  <c r="F13" i="19"/>
  <c r="H13" i="19" s="1"/>
  <c r="F14" i="19"/>
  <c r="H14" i="19" s="1"/>
  <c r="F3" i="19"/>
  <c r="H3" i="19" l="1"/>
  <c r="H28" i="19" s="1"/>
  <c r="F28" i="19"/>
  <c r="F30" i="19" s="1"/>
  <c r="H30" i="19" l="1"/>
  <c r="G30" i="19" s="1"/>
  <c r="G28" i="19"/>
  <c r="C28" i="19"/>
  <c r="C23" i="8" l="1"/>
  <c r="C37" i="4"/>
  <c r="D3" i="9"/>
  <c r="D4" i="9"/>
  <c r="D23" i="8" l="1"/>
  <c r="B36" i="8"/>
  <c r="D36" i="8" s="1"/>
  <c r="B11" i="8"/>
  <c r="D11" i="8" l="1"/>
  <c r="D7" i="9" l="1"/>
  <c r="C8" i="6" l="1"/>
  <c r="C9" i="9" s="1"/>
  <c r="C13" i="9" s="1"/>
  <c r="C8" i="9"/>
  <c r="D8" i="9" s="1"/>
  <c r="D6" i="9" l="1"/>
  <c r="D5" i="9"/>
  <c r="C3" i="8"/>
  <c r="G3" i="8" l="1"/>
  <c r="H3" i="8"/>
  <c r="C16" i="8"/>
  <c r="B29" i="8"/>
  <c r="D29" i="8" s="1"/>
  <c r="G2" i="9"/>
  <c r="C37" i="8"/>
  <c r="C5" i="8"/>
  <c r="F10" i="9"/>
  <c r="E10" i="9"/>
  <c r="B24" i="8"/>
  <c r="I11" i="8"/>
  <c r="F11" i="8"/>
  <c r="E11" i="8"/>
  <c r="G5" i="8" l="1"/>
  <c r="H5" i="8"/>
  <c r="B31" i="8"/>
  <c r="D31" i="8" s="1"/>
  <c r="C18" i="8"/>
  <c r="E23" i="8"/>
  <c r="E16" i="8"/>
  <c r="D16" i="8"/>
  <c r="G4" i="9"/>
  <c r="C7" i="8"/>
  <c r="G7" i="9"/>
  <c r="H7" i="9" s="1"/>
  <c r="G5" i="9"/>
  <c r="H5" i="9" s="1"/>
  <c r="G8" i="9"/>
  <c r="H8" i="9" s="1"/>
  <c r="C8" i="8"/>
  <c r="H8" i="8" s="1"/>
  <c r="H2" i="9"/>
  <c r="D2" i="9"/>
  <c r="C4" i="8"/>
  <c r="G4" i="8" l="1"/>
  <c r="H4" i="8"/>
  <c r="G7" i="8"/>
  <c r="H7" i="8"/>
  <c r="C21" i="8"/>
  <c r="G8" i="8"/>
  <c r="J4" i="9"/>
  <c r="H4" i="9"/>
  <c r="E21" i="8"/>
  <c r="D21" i="8"/>
  <c r="C20" i="8"/>
  <c r="D18" i="8"/>
  <c r="E18" i="8"/>
  <c r="C17" i="8"/>
  <c r="B33" i="8"/>
  <c r="D33" i="8" s="1"/>
  <c r="B34" i="8"/>
  <c r="D34" i="8" s="1"/>
  <c r="B30" i="8"/>
  <c r="D30" i="8" s="1"/>
  <c r="C2" i="8"/>
  <c r="H2" i="8" s="1"/>
  <c r="E20" i="8" l="1"/>
  <c r="D20" i="8"/>
  <c r="E17" i="8"/>
  <c r="D17" i="8"/>
  <c r="B28" i="8"/>
  <c r="C15" i="8"/>
  <c r="G2" i="8"/>
  <c r="E15" i="8" l="1"/>
  <c r="D15" i="8"/>
  <c r="D28" i="8"/>
  <c r="D9" i="9" l="1"/>
  <c r="C9" i="8" s="1"/>
  <c r="G9" i="8" l="1"/>
  <c r="H9" i="8"/>
  <c r="C22" i="8"/>
  <c r="B35" i="8"/>
  <c r="D35" i="8" s="1"/>
  <c r="C6" i="8"/>
  <c r="G6" i="9"/>
  <c r="H6" i="9" s="1"/>
  <c r="G9" i="9"/>
  <c r="C10" i="9"/>
  <c r="G6" i="8" l="1"/>
  <c r="H6" i="8"/>
  <c r="H11" i="8" s="1"/>
  <c r="C19" i="8"/>
  <c r="E19" i="8" s="1"/>
  <c r="D22" i="8"/>
  <c r="E22" i="8"/>
  <c r="C11" i="8"/>
  <c r="B32" i="8"/>
  <c r="D32" i="8" s="1"/>
  <c r="D10" i="9"/>
  <c r="H9" i="9"/>
  <c r="H10" i="9" s="1"/>
  <c r="G10" i="9"/>
  <c r="D19" i="8" l="1"/>
  <c r="G11" i="8"/>
  <c r="C12" i="8"/>
  <c r="E24" i="8" l="1"/>
  <c r="B37" i="8"/>
  <c r="C24" i="8"/>
  <c r="D24" i="8" s="1"/>
  <c r="E36" i="8" l="1"/>
  <c r="E29" i="8"/>
  <c r="E31" i="8"/>
  <c r="E33" i="8"/>
  <c r="E30" i="8"/>
  <c r="E34" i="8"/>
  <c r="E35" i="8"/>
  <c r="E32" i="8"/>
  <c r="E28" i="8"/>
  <c r="D37" i="8"/>
  <c r="E37" i="8" s="1"/>
</calcChain>
</file>

<file path=xl/sharedStrings.xml><?xml version="1.0" encoding="utf-8"?>
<sst xmlns="http://schemas.openxmlformats.org/spreadsheetml/2006/main" count="766" uniqueCount="452">
  <si>
    <t>Date</t>
  </si>
  <si>
    <t>Particulars</t>
  </si>
  <si>
    <t>Gross Total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</si>
  <si>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</si>
  <si>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</si>
  <si>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</si>
  <si>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</si>
  <si>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</si>
  <si>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</si>
  <si>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</si>
  <si>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</si>
  <si>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</si>
  <si>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</si>
  <si>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</si>
  <si>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</si>
  <si>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</si>
  <si>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</si>
  <si>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</si>
  <si>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</si>
  <si>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</si>
  <si>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</si>
  <si>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</si>
  <si>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</si>
  <si>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</si>
  <si>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</si>
  <si>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</si>
  <si>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</si>
  <si>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</si>
  <si>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</si>
  <si>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</si>
  <si>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</si>
  <si>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</si>
  <si>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</si>
  <si>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</si>
  <si>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</si>
  <si>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TOTAL AMOUNT</t>
  </si>
  <si>
    <t>TOTAL</t>
  </si>
  <si>
    <t>Month</t>
  </si>
  <si>
    <t>Interest Amount</t>
  </si>
  <si>
    <t>Contingency Cost</t>
  </si>
  <si>
    <t>Floor</t>
  </si>
  <si>
    <t>Total Construction Area in Sq. M.</t>
  </si>
  <si>
    <t>Excavation Cost</t>
  </si>
  <si>
    <t>Completed Area in Sq. M.</t>
  </si>
  <si>
    <t xml:space="preserve">Rate per Sq. M. </t>
  </si>
  <si>
    <t>Full Value after completion</t>
  </si>
  <si>
    <t>Percentage of work completed</t>
  </si>
  <si>
    <t>TOTAL COST OF CONSTRUCTION (A + B)</t>
  </si>
  <si>
    <t>Sub - Total (A)</t>
  </si>
  <si>
    <t xml:space="preserve">STACK PARKING Nos. </t>
  </si>
  <si>
    <t>Basement</t>
  </si>
  <si>
    <t>Amount</t>
  </si>
  <si>
    <t>Incurred Cost as per Bill till 29.02.2024</t>
  </si>
  <si>
    <t>Incurred Cost as per CA till 29.02.2024</t>
  </si>
  <si>
    <t>29.02.2024 as per Bill Tally (inclusive of GST)</t>
  </si>
  <si>
    <t>Stamp Duty &amp; Registration Fees</t>
  </si>
  <si>
    <t>Sr.</t>
  </si>
  <si>
    <t>Agreement Name</t>
  </si>
  <si>
    <t>Incurred Amount</t>
  </si>
  <si>
    <t>Conveyance Deed</t>
  </si>
  <si>
    <t>07.12.2021</t>
  </si>
  <si>
    <t>28.01.2021</t>
  </si>
  <si>
    <t>Purchase Cost</t>
  </si>
  <si>
    <t>Incurred Cost in ` till 29.02.2024</t>
  </si>
  <si>
    <t>Incurred Cost in ` Cr. Till 29.02.2024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</si>
  <si>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</si>
  <si>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</si>
  <si>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</si>
  <si>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</si>
  <si>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</si>
  <si>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</si>
  <si>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</si>
  <si>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</si>
  <si>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</si>
  <si>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</si>
  <si>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</si>
  <si>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</si>
  <si>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</si>
  <si>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</si>
  <si>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</si>
  <si>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</si>
  <si>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</si>
  <si>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</si>
  <si>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</si>
  <si>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</si>
  <si>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</si>
  <si>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</si>
  <si>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</si>
  <si>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OHT / LMR</t>
  </si>
  <si>
    <t>ANUPAM CREATION</t>
  </si>
  <si>
    <t>C-06, AP.M.C. MARKET-1, PHASE-2,</t>
  </si>
  <si>
    <t>(MASALA BAZA) SECTOR-19, VASHI</t>
  </si>
  <si>
    <t>NAVI MUMBAI -400 703.</t>
  </si>
  <si>
    <t>Alternate Accomodation Rent to Existing Tenant</t>
  </si>
  <si>
    <t>Group Summary</t>
  </si>
  <si>
    <t/>
  </si>
  <si>
    <t>1-Apr-2022 to 31-Mar-2023</t>
  </si>
  <si>
    <t>1-Apr-2023 to 29-Feb-2024</t>
  </si>
  <si>
    <t>Opening</t>
  </si>
  <si>
    <t>Transactions</t>
  </si>
  <si>
    <t>Closing</t>
  </si>
  <si>
    <t>Debit</t>
  </si>
  <si>
    <t>Credit</t>
  </si>
  <si>
    <t>1001&amp;1002-Shrenik P. Sanghavi &amp; Bobby - (NN-17)</t>
  </si>
  <si>
    <t>1003&amp;1004- Rahul P. Sanghavi &amp; Tarika -(NN-18)</t>
  </si>
  <si>
    <t>1005- Ratan Rameshkumar Sakaria- (NN-2)</t>
  </si>
  <si>
    <t>101-Rajendra D. Sakpal &amp; Sudha Sakpal-(RN-7)</t>
  </si>
  <si>
    <t>102-Shrikant R. Salvi &amp; Usha S. Salvi -(RN-6)</t>
  </si>
  <si>
    <t>103&amp;104-Mani Y. Dumasia &amp; Yezdi Dumasia- (GS-1)</t>
  </si>
  <si>
    <t>105-Mani Y Dumasia &amp; Yezdi Dumasia- (GS-1)</t>
  </si>
  <si>
    <t>1101&amp;1102-Bhavesh C. Jain&amp; Kavita Jain-(RN-12 To15)</t>
  </si>
  <si>
    <t>1103&amp;1104-Raksha R. Shah &amp;Rajendra&amp;Sahil-(RN-17,18)</t>
  </si>
  <si>
    <t>1105-Rajendra C. Shah&amp;Raksha&amp;Sahil (RN-19-20)</t>
  </si>
  <si>
    <t>1106-Jayesh M Chawda &amp; Vandana Chawda-(RN-30,31,32)</t>
  </si>
  <si>
    <t>1205-Usha Mahendra Yadav-(NN-6(2))</t>
  </si>
  <si>
    <t>1301&amp;1302-Surendrakumar Ddassani &amp; Ors- (RN-37to40)</t>
  </si>
  <si>
    <t>1305-Malti R. Dedhia &amp; Vineet Dedhia- (NN-11)</t>
  </si>
  <si>
    <t>201-Harshad Babulal Rathod-(RN-16)</t>
  </si>
  <si>
    <t>202-Deepak Daulat Khanvilkar-(RN-11)</t>
  </si>
  <si>
    <t>203&amp;204-Roshan K. Bacha &amp; Khurshed &amp; Buzin- (GS-2)</t>
  </si>
  <si>
    <t>205-Roshan K. Bacha &amp; Khurshed &amp; Buzin -(GS-2)</t>
  </si>
  <si>
    <t>301&amp;302- Manohar Pukhraj Sanhvi- (GS-4B)</t>
  </si>
  <si>
    <t>303&amp;304-Mehernosh Bacha &amp;Khurshed &amp;Meherzad- (GS-3)</t>
  </si>
  <si>
    <t>305-Mehrnosh E. Bacha &amp; Khurshed &amp; Meherzad -(GS-3)</t>
  </si>
  <si>
    <t>401-Surajmal B. Burad &amp; Kirit S. Burad- (GS-4A)</t>
  </si>
  <si>
    <t>402-Pushpaben Mukesh Shah- (RN-25)</t>
  </si>
  <si>
    <t>403-Babulal Chimanlal Shah- (RN-29)</t>
  </si>
  <si>
    <t>404-Kokila Babulal Shah- (RN-28)</t>
  </si>
  <si>
    <t>405-Arvind L. Bhatti &amp; Tushar P. Bhatti-(RN-24)</t>
  </si>
  <si>
    <t>501-Vitthalbhai K. Parmar &amp; Paresh &amp; Harish -(RN-8)</t>
  </si>
  <si>
    <t>502-Paresh V. Parmar &amp; Sushila Parmar-(RN-9)</t>
  </si>
  <si>
    <t>503-Nayna Suresh Chauhan-(RN-5)</t>
  </si>
  <si>
    <t>504-Ketan C. Chauhan&amp; Hetal K. Chauhan- (RN-26-27)</t>
  </si>
  <si>
    <t>505-Ashok J. Chauhan &amp; Neeta &amp; Dipesh- (RN-26-27)</t>
  </si>
  <si>
    <t>601-Mohanlal P. Modi &amp; Ashok Modi-(RN-22)</t>
  </si>
  <si>
    <t>602-Mohanlal P. Modi &amp; Pradeep M. Modi-(RN-23)</t>
  </si>
  <si>
    <t>603&amp;604-Usha B. Shah &amp; Samir &amp; Tejus Shah- (NN-10)</t>
  </si>
  <si>
    <t>605-Anish J. Dalal &amp; Purnima &amp; Darshini- (NN-8)</t>
  </si>
  <si>
    <t>701-Tushar R. Mehta &amp;Prabhavati Mehta- (NN-7)</t>
  </si>
  <si>
    <t>702-Sunilkumar R. Mehta &amp;Sonal Mehta- (NN-15)</t>
  </si>
  <si>
    <t>703&amp;704-Sonal S. Mehta &amp; Sunilkumar Mehta- (NN-14)</t>
  </si>
  <si>
    <t>705- Vinay Const. &amp; Vivek Assoc. (NN-3(1)&amp;3(2))</t>
  </si>
  <si>
    <t>801- Tejus J. Adani &amp; Pyasa T. Adani- (RN-35-36)</t>
  </si>
  <si>
    <t>804-Sureshkumar B. Jain &amp; Lalita Jain- (NN-13)</t>
  </si>
  <si>
    <t>805-Jawahar P. Panchal &amp; Kalavati J. Panchal-(RN-1)</t>
  </si>
  <si>
    <t>901- Rajni Mansi Gada- (NN-4)</t>
  </si>
  <si>
    <t>902-Sushma S. Jain &amp; Sharad B. Jain- (RN-21)</t>
  </si>
  <si>
    <t>903&amp;904- Bharat P. Shah &amp; Chandrika &amp; Ankit-(NN-16)</t>
  </si>
  <si>
    <t>905-Sureshbhai J. Doshi &amp; Sarika Doshi- (RN-33-34)</t>
  </si>
  <si>
    <t>SH-3-Raman K. Makhwana &amp; Pankaj K. -(RN-2)</t>
  </si>
  <si>
    <t>Grand Total</t>
  </si>
  <si>
    <t>REDEVELOPMENT EXP.</t>
  </si>
  <si>
    <t>Ledger Account</t>
  </si>
  <si>
    <t>1-Apr-2021 to 29-Feb-2024</t>
  </si>
  <si>
    <t>Vch Type</t>
  </si>
  <si>
    <t>Vch No.</t>
  </si>
  <si>
    <t>04-02-2022</t>
  </si>
  <si>
    <t>To</t>
  </si>
  <si>
    <t>Redevelopment a/c</t>
  </si>
  <si>
    <t>Journal</t>
  </si>
  <si>
    <t>Anupam Properties (Online A/c)</t>
  </si>
  <si>
    <t>110</t>
  </si>
  <si>
    <t>111</t>
  </si>
  <si>
    <t>112</t>
  </si>
  <si>
    <t>NITIN SHAH (ONLINE A/C)</t>
  </si>
  <si>
    <t>168</t>
  </si>
  <si>
    <t>169</t>
  </si>
  <si>
    <t>KARUR VYSYA BANK (10627)</t>
  </si>
  <si>
    <t>Payment</t>
  </si>
  <si>
    <t>66</t>
  </si>
  <si>
    <t>75</t>
  </si>
  <si>
    <t>76</t>
  </si>
  <si>
    <t>77</t>
  </si>
  <si>
    <t>78</t>
  </si>
  <si>
    <t>Cash</t>
  </si>
  <si>
    <t>95</t>
  </si>
  <si>
    <t>96</t>
  </si>
  <si>
    <t>97</t>
  </si>
  <si>
    <t>101</t>
  </si>
  <si>
    <t>227</t>
  </si>
  <si>
    <t>By</t>
  </si>
  <si>
    <t>W.I.P. Project</t>
  </si>
  <si>
    <t>229</t>
  </si>
  <si>
    <t>3</t>
  </si>
  <si>
    <t>5</t>
  </si>
  <si>
    <t>4</t>
  </si>
  <si>
    <t>7</t>
  </si>
  <si>
    <t>11</t>
  </si>
  <si>
    <t>15</t>
  </si>
  <si>
    <t>17</t>
  </si>
  <si>
    <t>9</t>
  </si>
  <si>
    <t>10</t>
  </si>
  <si>
    <t>122</t>
  </si>
  <si>
    <t>28.11.2022</t>
  </si>
  <si>
    <t>stamp duty &amp; reg. (paaa)</t>
  </si>
  <si>
    <t>repair cess</t>
  </si>
  <si>
    <t xml:space="preserve">Grand Total </t>
  </si>
  <si>
    <t>Bank Processing Fees</t>
  </si>
  <si>
    <t>Insurance Policy</t>
  </si>
  <si>
    <t>Invoice No.</t>
  </si>
  <si>
    <t>Invoice Date</t>
  </si>
  <si>
    <t>KARAN CONSULTATNS</t>
  </si>
  <si>
    <t>SIDE WALK SYSTEMS</t>
  </si>
  <si>
    <t>APARNA CONSULTANT</t>
  </si>
  <si>
    <t>HARSHAL BHARAT MEHTA</t>
  </si>
  <si>
    <t>ANPRA ENTERPRISES</t>
  </si>
  <si>
    <t>02</t>
  </si>
  <si>
    <t>22/23-G-3441</t>
  </si>
  <si>
    <t>22/23-G-3442</t>
  </si>
  <si>
    <t>22/23-G-3495</t>
  </si>
  <si>
    <t>11/AC/11-22</t>
  </si>
  <si>
    <t>22-23/12/64</t>
  </si>
  <si>
    <t>AE/51/23</t>
  </si>
  <si>
    <t>GLOBAL GEOTECHNICS</t>
  </si>
  <si>
    <t>MAHESHWARI  INDUSTRIES</t>
  </si>
  <si>
    <t>RCC HINDUSTAN COMPANY</t>
  </si>
  <si>
    <t>ASHOKA BUILDCON LIMITED</t>
  </si>
  <si>
    <t>BUCON READYMIX LLP</t>
  </si>
  <si>
    <t>VISHWAKARMA ENTERPRISES</t>
  </si>
  <si>
    <t>INDIACRETE READY MIX PVT. LTD.</t>
  </si>
  <si>
    <t>JAI MATADI TRADING CO.</t>
  </si>
  <si>
    <t>BRIHANMUMBAI DEVELOPERS ASSOCIATION</t>
  </si>
  <si>
    <t>ONE ACCCESS (ADVOCATE)</t>
  </si>
  <si>
    <t>Black Stone Infrastucture</t>
  </si>
  <si>
    <t>CUBIC BUSINESS SERVICES PVT. LTD.</t>
  </si>
  <si>
    <t>ROHAN CONSTRUCTION CO.</t>
  </si>
  <si>
    <t>H.M. RAJE STRUCTURAL CONSULTANTS PVT. LTD.</t>
  </si>
  <si>
    <t>BHARTI THAKKAT &amp; CO.</t>
  </si>
  <si>
    <t>GRIDLINE DESIGNS</t>
  </si>
  <si>
    <t>S S P LEGAL</t>
  </si>
  <si>
    <t>S. C. Vora &amp; Co.</t>
  </si>
  <si>
    <t>Cubic Technology Solution Pvt. Ltd.</t>
  </si>
  <si>
    <t>REKHA NAIR &amp; ASSOCIATES</t>
  </si>
  <si>
    <t>VASTUKALA CONSULTANTS (I) PVT. LTD.</t>
  </si>
  <si>
    <t>PRIYAL HARSHAL MEHTA</t>
  </si>
  <si>
    <t>Atrix Technologies</t>
  </si>
  <si>
    <t>GG23-24/04/BL002</t>
  </si>
  <si>
    <t>GG23-24/04/BL018</t>
  </si>
  <si>
    <t>2324031</t>
  </si>
  <si>
    <t>A000005</t>
  </si>
  <si>
    <t>A000006</t>
  </si>
  <si>
    <t>MH2023101635</t>
  </si>
  <si>
    <t>MH2023101404</t>
  </si>
  <si>
    <t>MH2023101562</t>
  </si>
  <si>
    <t>MH2023101559</t>
  </si>
  <si>
    <t>MH2023101417</t>
  </si>
  <si>
    <t>MH2023101379</t>
  </si>
  <si>
    <t>MH2023101502</t>
  </si>
  <si>
    <t>MH2023101438</t>
  </si>
  <si>
    <t>MH2023101486</t>
  </si>
  <si>
    <t>MH2023101469</t>
  </si>
  <si>
    <t>MH2023101702</t>
  </si>
  <si>
    <t>A0000007</t>
  </si>
  <si>
    <t>MH2023101834</t>
  </si>
  <si>
    <t>MH2023102340</t>
  </si>
  <si>
    <t>MH2023102504</t>
  </si>
  <si>
    <t>A000008</t>
  </si>
  <si>
    <t>MH2023102790</t>
  </si>
  <si>
    <t>MH2023102783</t>
  </si>
  <si>
    <t>MH2023102973</t>
  </si>
  <si>
    <t>A000009</t>
  </si>
  <si>
    <t>MH2023103082</t>
  </si>
  <si>
    <t>A000010</t>
  </si>
  <si>
    <t>A000011</t>
  </si>
  <si>
    <t>BRL/0082/3-24</t>
  </si>
  <si>
    <t>A000012</t>
  </si>
  <si>
    <t>02/AC/05-23</t>
  </si>
  <si>
    <t>1023</t>
  </si>
  <si>
    <t>MH2023103633</t>
  </si>
  <si>
    <t>A000015</t>
  </si>
  <si>
    <t>A000016</t>
  </si>
  <si>
    <t>2324058</t>
  </si>
  <si>
    <t>BRL/0094/23-24</t>
  </si>
  <si>
    <t>A000017</t>
  </si>
  <si>
    <t>BRL/0096/23-24</t>
  </si>
  <si>
    <t>MH2023104100</t>
  </si>
  <si>
    <t>MH2023103822</t>
  </si>
  <si>
    <t>BRL/0098/23-24</t>
  </si>
  <si>
    <t>MH2023104455</t>
  </si>
  <si>
    <t>MH2023104531</t>
  </si>
  <si>
    <t>MH2023104360</t>
  </si>
  <si>
    <t>MH2023104643</t>
  </si>
  <si>
    <t>A000018</t>
  </si>
  <si>
    <t>RR/23-24/0001958</t>
  </si>
  <si>
    <t>BRL/0114/23-24</t>
  </si>
  <si>
    <t>BRL/0123/23-24</t>
  </si>
  <si>
    <t>A000019</t>
  </si>
  <si>
    <t>MH2023104834</t>
  </si>
  <si>
    <t>MH2023105370</t>
  </si>
  <si>
    <t>MH2023105476</t>
  </si>
  <si>
    <t>MH2023105475</t>
  </si>
  <si>
    <t>RR/23-24/0002270</t>
  </si>
  <si>
    <t>MH2023105597</t>
  </si>
  <si>
    <t>BRL/0158/23-24</t>
  </si>
  <si>
    <t>MH2023105731</t>
  </si>
  <si>
    <t>RR/23-24/0002309</t>
  </si>
  <si>
    <t>RR/23-24/0002310</t>
  </si>
  <si>
    <t>RR/23-24/0002317</t>
  </si>
  <si>
    <t>RR/23-24/0002319</t>
  </si>
  <si>
    <t>RR/23-24/0002332</t>
  </si>
  <si>
    <t>RR/23-24/0002331</t>
  </si>
  <si>
    <t>BRL/0166/23-24</t>
  </si>
  <si>
    <t>A000020</t>
  </si>
  <si>
    <t>MH2023106023</t>
  </si>
  <si>
    <t>MH2023106024</t>
  </si>
  <si>
    <t>RR/23-24/0002545</t>
  </si>
  <si>
    <t>MH2023106121</t>
  </si>
  <si>
    <t>BRL/0179/23-24</t>
  </si>
  <si>
    <t>A000023</t>
  </si>
  <si>
    <t>A000022</t>
  </si>
  <si>
    <t>MH2023106204</t>
  </si>
  <si>
    <t>MH2023106329</t>
  </si>
  <si>
    <t>MH2023106346</t>
  </si>
  <si>
    <t>MH2023106529</t>
  </si>
  <si>
    <t>MH2023106461</t>
  </si>
  <si>
    <t>MH2023106790</t>
  </si>
  <si>
    <t>MH2023106734</t>
  </si>
  <si>
    <t>MH2023106733</t>
  </si>
  <si>
    <t>MH2023106732</t>
  </si>
  <si>
    <t>A000024</t>
  </si>
  <si>
    <t>BRL/0214/23--24</t>
  </si>
  <si>
    <t>MH2023107064</t>
  </si>
  <si>
    <t>MH2023107188</t>
  </si>
  <si>
    <t>MH2023107126</t>
  </si>
  <si>
    <t>MH2023107397</t>
  </si>
  <si>
    <t>MH2023107398</t>
  </si>
  <si>
    <t>MH2023107125</t>
  </si>
  <si>
    <t>A000027</t>
  </si>
  <si>
    <t>MH2023107467</t>
  </si>
  <si>
    <t>MH2023107502</t>
  </si>
  <si>
    <t>MH2023107501</t>
  </si>
  <si>
    <t>RR/23-24/0003644</t>
  </si>
  <si>
    <t>RR/23-24/0003645</t>
  </si>
  <si>
    <t>RR/23-24/0003704</t>
  </si>
  <si>
    <t>MH2023107561</t>
  </si>
  <si>
    <t>MH2023107542</t>
  </si>
  <si>
    <t>MH2023107654</t>
  </si>
  <si>
    <t>MH2023107984</t>
  </si>
  <si>
    <t>RR/23-24/0003932</t>
  </si>
  <si>
    <t>RR/23-24/0003933</t>
  </si>
  <si>
    <t>RR/23-24/0003935</t>
  </si>
  <si>
    <t>Grant Road-249</t>
  </si>
  <si>
    <t>BDA/SRO/657</t>
  </si>
  <si>
    <t>99/G2023/28</t>
  </si>
  <si>
    <t>GG23-24/07/BL061</t>
  </si>
  <si>
    <t>MH2023114437</t>
  </si>
  <si>
    <t>MH2023114436</t>
  </si>
  <si>
    <t>MH2023114435</t>
  </si>
  <si>
    <t>MH2023114434</t>
  </si>
  <si>
    <t>MH2023114433</t>
  </si>
  <si>
    <t>MH2023114432</t>
  </si>
  <si>
    <t>MH2023114431</t>
  </si>
  <si>
    <t>MH2023114430</t>
  </si>
  <si>
    <t>MH2023114415</t>
  </si>
  <si>
    <t>MH2023114429</t>
  </si>
  <si>
    <t>MH2023114419</t>
  </si>
  <si>
    <t>MH2023114418</t>
  </si>
  <si>
    <t>MH2023114417</t>
  </si>
  <si>
    <t>MH2023114416</t>
  </si>
  <si>
    <t>MH2023114421</t>
  </si>
  <si>
    <t>MH2023114420</t>
  </si>
  <si>
    <t>MH2023114428</t>
  </si>
  <si>
    <t>MH2023114427</t>
  </si>
  <si>
    <t>MH2023114426</t>
  </si>
  <si>
    <t>MH2023114425</t>
  </si>
  <si>
    <t>MH2023114423</t>
  </si>
  <si>
    <t>MH2023114424</t>
  </si>
  <si>
    <t>MH2023114422</t>
  </si>
  <si>
    <t>MH2023114760</t>
  </si>
  <si>
    <t>MH2023114759</t>
  </si>
  <si>
    <t>MH2023114758</t>
  </si>
  <si>
    <t>MH2023114757</t>
  </si>
  <si>
    <t>MH2023114756</t>
  </si>
  <si>
    <t>MH2023114755</t>
  </si>
  <si>
    <t>MH2023114754</t>
  </si>
  <si>
    <t>MH2023114753</t>
  </si>
  <si>
    <t>MH2023115232</t>
  </si>
  <si>
    <t>MH2023115233</t>
  </si>
  <si>
    <t>578/23-24</t>
  </si>
  <si>
    <t>624/23-24</t>
  </si>
  <si>
    <t>672/23-24</t>
  </si>
  <si>
    <t>FA-18</t>
  </si>
  <si>
    <t>RSC/23-24/112</t>
  </si>
  <si>
    <t>03/BKT &amp; CO./23-24</t>
  </si>
  <si>
    <t>11/2023-24</t>
  </si>
  <si>
    <t>1064</t>
  </si>
  <si>
    <t>99/L23/12</t>
  </si>
  <si>
    <t>SSP/SBI/5952</t>
  </si>
  <si>
    <t>881/23-24</t>
  </si>
  <si>
    <t>403</t>
  </si>
  <si>
    <t>FA-23</t>
  </si>
  <si>
    <t>23-24/BPR/2626</t>
  </si>
  <si>
    <t>AC-01</t>
  </si>
  <si>
    <t>MUM/2324/DEC/185</t>
  </si>
  <si>
    <t>23-24/12/66</t>
  </si>
  <si>
    <t>23-24/12/49</t>
  </si>
  <si>
    <t>RSC/23-24/161</t>
  </si>
  <si>
    <t>SSP/SBI/237</t>
  </si>
  <si>
    <t>FA - 25</t>
  </si>
  <si>
    <t>quote-434</t>
  </si>
  <si>
    <t>1095</t>
  </si>
  <si>
    <t>53/BT/2023-24</t>
  </si>
  <si>
    <t>FA - 28</t>
  </si>
  <si>
    <t>09/AC/02-24</t>
  </si>
  <si>
    <t>30.06.2024 as per Bill Tally (inclusive of GST)</t>
  </si>
  <si>
    <t>Cost incurred as %age of cost incurred as on 30.06.2024</t>
  </si>
  <si>
    <t>Difference b/w bills of 30.06.2024 &amp; 29.02.2024</t>
  </si>
  <si>
    <t>Difference of Cost incurred as %age of cost incurred as on 30.06.2024 &amp; 29.02.2024</t>
  </si>
  <si>
    <t>Incurred Cost as per Bill till 30.06.2024</t>
  </si>
  <si>
    <t>Incurred Cost as per CA till 30.06.2024</t>
  </si>
  <si>
    <t>Incurred Cost in ` till 30.06.2024</t>
  </si>
  <si>
    <t>Incurred Cost in ` Cr. Till 30.06.2024</t>
  </si>
  <si>
    <t>FA - 34</t>
  </si>
  <si>
    <t>FA - 38</t>
  </si>
  <si>
    <t>FA - 39</t>
  </si>
  <si>
    <t>S C Vora &amp; Co.</t>
  </si>
  <si>
    <t>P M Doors</t>
  </si>
  <si>
    <t>GST/24-25/001</t>
  </si>
  <si>
    <t>FA - 01</t>
  </si>
  <si>
    <t>MUM/2425/APR/025</t>
  </si>
  <si>
    <t>GST/24-25/011</t>
  </si>
  <si>
    <t>TK Elevator India Pvt. Ltd.</t>
  </si>
  <si>
    <t>MH1025135025</t>
  </si>
  <si>
    <t>01/BKT&amp; Co./24-25</t>
  </si>
  <si>
    <t>FA - 02</t>
  </si>
  <si>
    <t>1014</t>
  </si>
  <si>
    <t>FA - 03</t>
  </si>
  <si>
    <t>98</t>
  </si>
  <si>
    <t>MNS Credit Management Group (P) Ltd.</t>
  </si>
  <si>
    <t>MNSR/01733/24-25</t>
  </si>
  <si>
    <t>Riddhi Electricals</t>
  </si>
  <si>
    <t>Ref. No. 001/24-25</t>
  </si>
  <si>
    <t>GST/24-25/058</t>
  </si>
  <si>
    <t>Anpra Enterprises</t>
  </si>
  <si>
    <t>AE/06/24(R2)</t>
  </si>
  <si>
    <t>ConMechAuto Consultants (I) Pvt. Ltd.</t>
  </si>
  <si>
    <t>131863142805</t>
  </si>
  <si>
    <t>FA- 07/24-25</t>
  </si>
  <si>
    <t>Ref. No. 002/24-25</t>
  </si>
  <si>
    <t>FA - 08/24-25</t>
  </si>
  <si>
    <t>SER/118/24-25</t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</si>
  <si>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</si>
  <si>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SBI Loan Stamp Duty</t>
  </si>
  <si>
    <t>Transport</t>
  </si>
  <si>
    <t>Electricity Bill</t>
  </si>
  <si>
    <t>Property Tax</t>
  </si>
  <si>
    <t>Bank Charges</t>
  </si>
  <si>
    <t>RERA Charges</t>
  </si>
  <si>
    <t>Redevelopment Exp</t>
  </si>
  <si>
    <t>Rent</t>
  </si>
  <si>
    <t>Riyo Public Notice Ads</t>
  </si>
  <si>
    <t>Yogesh 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</si>
</sst>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&quot;&quot;0"/>
    <numFmt numFmtId="167" formatCode="&quot;&quot;0.00"/>
    <numFmt numFmtId="168" formatCode="dd\-mm\-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</font>
    <font>
      <b/>
      <sz val="12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Rupee Foradi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  <xf numFmtId="0" fontId="28" fillId="0" borderId="0"/>
    <xf numFmtId="165" fontId="12" fillId="0" borderId="0" applyFont="0" applyFill="0" applyBorder="0" applyAlignment="0" applyProtection="0"/>
  </cellStyleXfs>
  <cellXfs count="236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43" fontId="4" fillId="0" borderId="7" xfId="3" applyFont="1" applyFill="1" applyBorder="1" applyAlignment="1">
      <alignment horizontal="righ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0" fontId="17" fillId="0" borderId="9" xfId="0" applyFont="1" applyBorder="1" applyAlignment="1">
      <alignment horizontal="center"/>
    </xf>
    <xf numFmtId="49" fontId="17" fillId="0" borderId="9" xfId="0" applyNumberFormat="1" applyFont="1" applyBorder="1" applyAlignment="1">
      <alignment vertical="top"/>
    </xf>
    <xf numFmtId="0" fontId="18" fillId="0" borderId="2" xfId="0" applyFont="1" applyBorder="1" applyAlignment="1">
      <alignment horizontal="center"/>
    </xf>
    <xf numFmtId="0" fontId="18" fillId="0" borderId="2" xfId="0" applyFont="1" applyBorder="1"/>
    <xf numFmtId="0" fontId="17" fillId="0" borderId="2" xfId="0" applyFont="1" applyBorder="1" applyAlignment="1">
      <alignment horizontal="center"/>
    </xf>
    <xf numFmtId="49" fontId="17" fillId="0" borderId="2" xfId="0" applyNumberFormat="1" applyFont="1" applyBorder="1" applyAlignment="1">
      <alignment vertical="top"/>
    </xf>
    <xf numFmtId="43" fontId="17" fillId="0" borderId="2" xfId="1" applyFont="1" applyBorder="1" applyAlignment="1">
      <alignment horizontal="right" vertical="top"/>
    </xf>
    <xf numFmtId="0" fontId="0" fillId="0" borderId="2" xfId="0" applyBorder="1"/>
    <xf numFmtId="43" fontId="18" fillId="0" borderId="2" xfId="1" applyFont="1" applyBorder="1" applyAlignment="1">
      <alignment horizontal="right" vertical="top"/>
    </xf>
    <xf numFmtId="17" fontId="0" fillId="0" borderId="0" xfId="0" applyNumberFormat="1"/>
    <xf numFmtId="43" fontId="18" fillId="0" borderId="8" xfId="1" applyFont="1" applyBorder="1"/>
    <xf numFmtId="43" fontId="17" fillId="0" borderId="9" xfId="1" applyFont="1" applyBorder="1"/>
    <xf numFmtId="43" fontId="18" fillId="0" borderId="9" xfId="1" applyFont="1" applyBorder="1" applyAlignment="1">
      <alignment horizontal="right" vertical="top"/>
    </xf>
    <xf numFmtId="0" fontId="17" fillId="0" borderId="1" xfId="0" applyFont="1" applyBorder="1" applyAlignment="1">
      <alignment horizontal="center"/>
    </xf>
    <xf numFmtId="49" fontId="17" fillId="0" borderId="10" xfId="0" applyNumberFormat="1" applyFont="1" applyBorder="1" applyAlignment="1">
      <alignment vertical="top"/>
    </xf>
    <xf numFmtId="43" fontId="16" fillId="0" borderId="0" xfId="8" applyNumberFormat="1" applyFont="1"/>
    <xf numFmtId="0" fontId="1" fillId="0" borderId="0" xfId="8"/>
    <xf numFmtId="43" fontId="16" fillId="0" borderId="0" xfId="1" applyFont="1"/>
    <xf numFmtId="0" fontId="15" fillId="0" borderId="0" xfId="8" applyFont="1"/>
    <xf numFmtId="43" fontId="18" fillId="0" borderId="2" xfId="1" applyFont="1" applyBorder="1"/>
    <xf numFmtId="43" fontId="4" fillId="0" borderId="2" xfId="3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top"/>
    </xf>
    <xf numFmtId="49" fontId="21" fillId="0" borderId="0" xfId="0" applyNumberFormat="1" applyFont="1" applyAlignment="1">
      <alignment vertical="top"/>
    </xf>
    <xf numFmtId="49" fontId="19" fillId="0" borderId="0" xfId="0" applyNumberFormat="1" applyFont="1" applyAlignment="1">
      <alignment vertical="top"/>
    </xf>
    <xf numFmtId="43" fontId="0" fillId="0" borderId="11" xfId="1" applyFont="1" applyBorder="1"/>
    <xf numFmtId="49" fontId="23" fillId="0" borderId="0" xfId="0" applyNumberFormat="1" applyFont="1" applyAlignment="1">
      <alignment vertical="top" wrapText="1"/>
    </xf>
    <xf numFmtId="43" fontId="22" fillId="0" borderId="0" xfId="1" applyFont="1" applyAlignment="1">
      <alignment horizontal="right" vertical="top" wrapText="1"/>
    </xf>
    <xf numFmtId="49" fontId="17" fillId="0" borderId="12" xfId="0" applyNumberFormat="1" applyFont="1" applyBorder="1" applyAlignment="1">
      <alignment vertical="top"/>
    </xf>
    <xf numFmtId="43" fontId="17" fillId="0" borderId="12" xfId="1" applyFont="1" applyFill="1" applyBorder="1" applyAlignment="1">
      <alignment horizontal="right" vertical="top"/>
    </xf>
    <xf numFmtId="0" fontId="15" fillId="0" borderId="0" xfId="8" applyFont="1" applyAlignment="1">
      <alignment horizontal="center" vertical="center" wrapText="1"/>
    </xf>
    <xf numFmtId="43" fontId="1" fillId="0" borderId="0" xfId="8" applyNumberFormat="1"/>
    <xf numFmtId="0" fontId="10" fillId="0" borderId="2" xfId="8" applyFont="1" applyBorder="1" applyAlignment="1">
      <alignment horizontal="center" vertical="center" wrapText="1"/>
    </xf>
    <xf numFmtId="0" fontId="24" fillId="0" borderId="2" xfId="8" applyFont="1" applyBorder="1"/>
    <xf numFmtId="0" fontId="11" fillId="0" borderId="2" xfId="8" applyFont="1" applyBorder="1"/>
    <xf numFmtId="0" fontId="10" fillId="0" borderId="2" xfId="9" applyFont="1" applyBorder="1" applyAlignment="1">
      <alignment horizontal="center" vertical="center" wrapText="1"/>
    </xf>
    <xf numFmtId="43" fontId="25" fillId="0" borderId="2" xfId="1" applyFont="1" applyFill="1" applyBorder="1" applyAlignment="1">
      <alignment horizontal="center" vertical="center" wrapText="1"/>
    </xf>
    <xf numFmtId="43" fontId="24" fillId="0" borderId="2" xfId="1" applyFont="1" applyBorder="1"/>
    <xf numFmtId="43" fontId="11" fillId="0" borderId="2" xfId="1" applyFont="1" applyBorder="1"/>
    <xf numFmtId="43" fontId="11" fillId="0" borderId="2" xfId="1" applyFont="1" applyBorder="1" applyAlignment="1">
      <alignment horizontal="center" vertical="center" wrapText="1"/>
    </xf>
    <xf numFmtId="9" fontId="11" fillId="0" borderId="2" xfId="2" applyFont="1" applyBorder="1"/>
    <xf numFmtId="43" fontId="10" fillId="0" borderId="2" xfId="1" applyFont="1" applyBorder="1"/>
    <xf numFmtId="9" fontId="10" fillId="0" borderId="2" xfId="2" applyFont="1" applyBorder="1"/>
    <xf numFmtId="43" fontId="10" fillId="0" borderId="2" xfId="8" applyNumberFormat="1" applyFont="1" applyBorder="1"/>
    <xf numFmtId="43" fontId="19" fillId="0" borderId="0" xfId="1" applyFont="1" applyAlignment="1">
      <alignment horizontal="right" vertical="top"/>
    </xf>
    <xf numFmtId="49" fontId="21" fillId="0" borderId="10" xfId="0" applyNumberFormat="1" applyFont="1" applyBorder="1" applyAlignment="1">
      <alignment horizontal="left" vertical="top" indent="2"/>
    </xf>
    <xf numFmtId="49" fontId="20" fillId="0" borderId="0" xfId="0" applyNumberFormat="1" applyFont="1" applyAlignment="1">
      <alignment horizontal="left" vertical="top" indent="2"/>
    </xf>
    <xf numFmtId="43" fontId="20" fillId="0" borderId="0" xfId="1" applyFont="1" applyAlignment="1">
      <alignment horizontal="right" vertical="top"/>
    </xf>
    <xf numFmtId="0" fontId="17" fillId="0" borderId="0" xfId="0" applyFont="1" applyAlignment="1">
      <alignment horizontal="center"/>
    </xf>
    <xf numFmtId="43" fontId="21" fillId="0" borderId="10" xfId="1" applyFont="1" applyBorder="1" applyAlignment="1">
      <alignment horizontal="right" vertical="top"/>
    </xf>
    <xf numFmtId="49" fontId="21" fillId="0" borderId="0" xfId="0" applyNumberFormat="1" applyFont="1" applyAlignment="1">
      <alignment horizontal="left" vertical="top" indent="2"/>
    </xf>
    <xf numFmtId="43" fontId="4" fillId="0" borderId="2" xfId="1" applyFont="1" applyFill="1" applyBorder="1" applyAlignment="1">
      <alignment wrapText="1"/>
    </xf>
    <xf numFmtId="43" fontId="11" fillId="0" borderId="0" xfId="8" applyNumberFormat="1" applyFont="1"/>
    <xf numFmtId="0" fontId="11" fillId="0" borderId="0" xfId="1" applyNumberFormat="1" applyFont="1"/>
    <xf numFmtId="43" fontId="11" fillId="0" borderId="0" xfId="1" applyFont="1"/>
    <xf numFmtId="0" fontId="11" fillId="0" borderId="0" xfId="8" applyFont="1"/>
    <xf numFmtId="0" fontId="11" fillId="0" borderId="2" xfId="8" applyFont="1" applyBorder="1" applyAlignment="1">
      <alignment wrapText="1"/>
    </xf>
    <xf numFmtId="0" fontId="11" fillId="0" borderId="2" xfId="8" applyFont="1" applyBorder="1" applyAlignment="1">
      <alignment horizontal="center" vertical="center"/>
    </xf>
    <xf numFmtId="43" fontId="11" fillId="0" borderId="2" xfId="8" applyNumberFormat="1" applyFont="1" applyBorder="1" applyAlignment="1">
      <alignment wrapText="1"/>
    </xf>
    <xf numFmtId="43" fontId="11" fillId="0" borderId="2" xfId="8" applyNumberFormat="1" applyFont="1" applyBorder="1"/>
    <xf numFmtId="43" fontId="11" fillId="0" borderId="2" xfId="8" applyNumberFormat="1" applyFont="1" applyBorder="1" applyAlignment="1">
      <alignment horizontal="center" vertical="center" wrapText="1"/>
    </xf>
    <xf numFmtId="0" fontId="24" fillId="0" borderId="2" xfId="8" applyFont="1" applyBorder="1" applyAlignment="1">
      <alignment horizontal="center" vertical="center"/>
    </xf>
    <xf numFmtId="0" fontId="10" fillId="0" borderId="0" xfId="1" applyNumberFormat="1" applyFont="1"/>
    <xf numFmtId="43" fontId="10" fillId="0" borderId="0" xfId="1" applyFont="1"/>
    <xf numFmtId="0" fontId="10" fillId="0" borderId="0" xfId="8" applyFont="1"/>
    <xf numFmtId="0" fontId="10" fillId="0" borderId="2" xfId="8" applyFont="1" applyBorder="1"/>
    <xf numFmtId="0" fontId="11" fillId="0" borderId="0" xfId="8" applyFont="1" applyAlignment="1">
      <alignment wrapText="1"/>
    </xf>
    <xf numFmtId="0" fontId="11" fillId="0" borderId="0" xfId="8" applyFont="1" applyAlignment="1">
      <alignment horizontal="center" vertical="center"/>
    </xf>
    <xf numFmtId="43" fontId="11" fillId="0" borderId="0" xfId="8" applyNumberFormat="1" applyFont="1" applyAlignment="1">
      <alignment wrapText="1"/>
    </xf>
    <xf numFmtId="43" fontId="27" fillId="0" borderId="2" xfId="8" applyNumberFormat="1" applyFont="1" applyBorder="1"/>
    <xf numFmtId="43" fontId="22" fillId="0" borderId="0" xfId="1" applyFont="1" applyAlignment="1">
      <alignment vertical="top"/>
    </xf>
    <xf numFmtId="49" fontId="22" fillId="0" borderId="0" xfId="0" applyNumberFormat="1" applyFont="1" applyAlignment="1">
      <alignment vertical="top"/>
    </xf>
    <xf numFmtId="49" fontId="21" fillId="0" borderId="15" xfId="0" applyNumberFormat="1" applyFont="1" applyBorder="1" applyAlignment="1">
      <alignment horizontal="left" vertical="top" indent="2"/>
    </xf>
    <xf numFmtId="49" fontId="21" fillId="0" borderId="16" xfId="0" applyNumberFormat="1" applyFont="1" applyBorder="1" applyAlignment="1">
      <alignment horizontal="left" vertical="top" indent="2"/>
    </xf>
    <xf numFmtId="43" fontId="21" fillId="0" borderId="17" xfId="1" applyFont="1" applyBorder="1" applyAlignment="1">
      <alignment horizontal="center" vertical="top"/>
    </xf>
    <xf numFmtId="49" fontId="21" fillId="0" borderId="13" xfId="0" applyNumberFormat="1" applyFont="1" applyBorder="1" applyAlignment="1">
      <alignment horizontal="left" vertical="top" indent="2"/>
    </xf>
    <xf numFmtId="43" fontId="21" fillId="0" borderId="13" xfId="1" applyFont="1" applyBorder="1" applyAlignment="1">
      <alignment horizontal="center" vertical="top"/>
    </xf>
    <xf numFmtId="43" fontId="19" fillId="0" borderId="2" xfId="1" applyFont="1" applyBorder="1" applyAlignment="1">
      <alignment horizontal="center" vertical="top"/>
    </xf>
    <xf numFmtId="43" fontId="19" fillId="0" borderId="17" xfId="1" applyFont="1" applyBorder="1" applyAlignment="1">
      <alignment horizontal="right" vertical="top"/>
    </xf>
    <xf numFmtId="43" fontId="20" fillId="0" borderId="15" xfId="1" applyFont="1" applyBorder="1" applyAlignment="1">
      <alignment horizontal="right" vertical="top"/>
    </xf>
    <xf numFmtId="43" fontId="19" fillId="0" borderId="15" xfId="1" applyFont="1" applyBorder="1" applyAlignment="1">
      <alignment horizontal="right" vertical="top"/>
    </xf>
    <xf numFmtId="43" fontId="20" fillId="0" borderId="17" xfId="1" applyFont="1" applyBorder="1" applyAlignment="1">
      <alignment horizontal="right" vertical="top"/>
    </xf>
    <xf numFmtId="43" fontId="19" fillId="0" borderId="16" xfId="1" applyFont="1" applyBorder="1" applyAlignment="1">
      <alignment horizontal="right" vertical="top"/>
    </xf>
    <xf numFmtId="43" fontId="20" fillId="0" borderId="16" xfId="1" applyFont="1" applyBorder="1" applyAlignment="1">
      <alignment horizontal="right" vertical="top"/>
    </xf>
    <xf numFmtId="43" fontId="21" fillId="0" borderId="1" xfId="1" applyFont="1" applyBorder="1" applyAlignment="1">
      <alignment horizontal="right" vertical="top"/>
    </xf>
    <xf numFmtId="43" fontId="30" fillId="0" borderId="10" xfId="1" applyFont="1" applyBorder="1" applyAlignment="1">
      <alignment horizontal="right" vertical="top"/>
    </xf>
    <xf numFmtId="43" fontId="30" fillId="0" borderId="1" xfId="1" applyFont="1" applyBorder="1" applyAlignment="1">
      <alignment horizontal="right" vertical="top"/>
    </xf>
    <xf numFmtId="0" fontId="22" fillId="0" borderId="0" xfId="0" applyFont="1" applyAlignment="1">
      <alignment vertical="top"/>
    </xf>
    <xf numFmtId="49" fontId="19" fillId="0" borderId="10" xfId="0" applyNumberFormat="1" applyFont="1" applyBorder="1" applyAlignment="1">
      <alignment horizontal="right" vertical="top"/>
    </xf>
    <xf numFmtId="49" fontId="19" fillId="0" borderId="10" xfId="0" applyNumberFormat="1" applyFont="1" applyBorder="1" applyAlignment="1">
      <alignment vertical="top"/>
    </xf>
    <xf numFmtId="49" fontId="21" fillId="0" borderId="10" xfId="0" applyNumberFormat="1" applyFont="1" applyBorder="1" applyAlignment="1">
      <alignment horizontal="right" vertical="top"/>
    </xf>
    <xf numFmtId="49" fontId="19" fillId="0" borderId="0" xfId="0" applyNumberFormat="1" applyFont="1" applyAlignment="1">
      <alignment horizontal="right" vertical="top"/>
    </xf>
    <xf numFmtId="49" fontId="21" fillId="0" borderId="0" xfId="0" applyNumberFormat="1" applyFont="1" applyAlignment="1">
      <alignment horizontal="left" vertical="top" indent="5"/>
    </xf>
    <xf numFmtId="43" fontId="23" fillId="0" borderId="0" xfId="1" applyFont="1" applyAlignment="1">
      <alignment horizontal="right" vertical="top"/>
    </xf>
    <xf numFmtId="49" fontId="21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vertical="top"/>
    </xf>
    <xf numFmtId="166" fontId="23" fillId="0" borderId="0" xfId="0" applyNumberFormat="1" applyFont="1" applyAlignment="1">
      <alignment horizontal="right" vertical="top"/>
    </xf>
    <xf numFmtId="167" fontId="23" fillId="0" borderId="0" xfId="0" applyNumberFormat="1" applyFont="1" applyAlignment="1">
      <alignment horizontal="right" vertical="top"/>
    </xf>
    <xf numFmtId="167" fontId="22" fillId="0" borderId="15" xfId="0" applyNumberFormat="1" applyFont="1" applyBorder="1" applyAlignment="1">
      <alignment vertical="top"/>
    </xf>
    <xf numFmtId="43" fontId="22" fillId="0" borderId="15" xfId="1" applyFont="1" applyBorder="1" applyAlignment="1">
      <alignment vertical="top"/>
    </xf>
    <xf numFmtId="167" fontId="22" fillId="0" borderId="15" xfId="0" applyNumberFormat="1" applyFont="1" applyBorder="1" applyAlignment="1">
      <alignment horizontal="right" vertical="top"/>
    </xf>
    <xf numFmtId="49" fontId="22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horizontal="left" vertical="top" indent="5"/>
    </xf>
    <xf numFmtId="167" fontId="22" fillId="0" borderId="0" xfId="0" applyNumberFormat="1" applyFont="1" applyAlignment="1">
      <alignment horizontal="right" vertical="top"/>
    </xf>
    <xf numFmtId="167" fontId="23" fillId="0" borderId="10" xfId="0" applyNumberFormat="1" applyFont="1" applyBorder="1" applyAlignment="1">
      <alignment horizontal="right" vertical="top"/>
    </xf>
    <xf numFmtId="43" fontId="2" fillId="0" borderId="18" xfId="1" applyFont="1" applyBorder="1"/>
    <xf numFmtId="49" fontId="21" fillId="0" borderId="17" xfId="0" applyNumberFormat="1" applyFont="1" applyBorder="1" applyAlignment="1">
      <alignment vertical="top"/>
    </xf>
    <xf numFmtId="49" fontId="21" fillId="0" borderId="16" xfId="0" applyNumberFormat="1" applyFont="1" applyBorder="1" applyAlignment="1">
      <alignment vertical="top"/>
    </xf>
    <xf numFmtId="49" fontId="19" fillId="0" borderId="17" xfId="0" applyNumberFormat="1" applyFont="1" applyBorder="1" applyAlignment="1">
      <alignment vertical="top"/>
    </xf>
    <xf numFmtId="168" fontId="19" fillId="0" borderId="17" xfId="0" applyNumberFormat="1" applyFont="1" applyBorder="1" applyAlignment="1">
      <alignment horizontal="right" vertical="top"/>
    </xf>
    <xf numFmtId="49" fontId="19" fillId="0" borderId="16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horizontal="right" vertical="top"/>
    </xf>
    <xf numFmtId="165" fontId="21" fillId="0" borderId="17" xfId="4" applyFont="1" applyBorder="1" applyAlignment="1">
      <alignment horizontal="right" vertical="top"/>
    </xf>
    <xf numFmtId="165" fontId="21" fillId="0" borderId="16" xfId="4" applyFont="1" applyBorder="1" applyAlignment="1">
      <alignment horizontal="right" vertical="top"/>
    </xf>
    <xf numFmtId="165" fontId="31" fillId="0" borderId="17" xfId="1" applyNumberFormat="1" applyFont="1" applyFill="1" applyBorder="1" applyAlignment="1">
      <alignment horizontal="right" vertical="top"/>
    </xf>
    <xf numFmtId="165" fontId="31" fillId="0" borderId="16" xfId="1" applyNumberFormat="1" applyFont="1" applyFill="1" applyBorder="1" applyAlignment="1">
      <alignment horizontal="right" vertical="top"/>
    </xf>
    <xf numFmtId="49" fontId="21" fillId="0" borderId="14" xfId="0" applyNumberFormat="1" applyFont="1" applyBorder="1" applyAlignment="1">
      <alignment vertical="top"/>
    </xf>
    <xf numFmtId="49" fontId="21" fillId="0" borderId="3" xfId="0" applyNumberFormat="1" applyFont="1" applyBorder="1" applyAlignment="1">
      <alignment vertical="top"/>
    </xf>
    <xf numFmtId="49" fontId="19" fillId="0" borderId="5" xfId="0" applyNumberFormat="1" applyFont="1" applyBorder="1" applyAlignment="1">
      <alignment vertical="top"/>
    </xf>
    <xf numFmtId="168" fontId="19" fillId="0" borderId="5" xfId="0" applyNumberFormat="1" applyFont="1" applyBorder="1" applyAlignment="1">
      <alignment horizontal="right" vertical="top"/>
    </xf>
    <xf numFmtId="49" fontId="19" fillId="0" borderId="14" xfId="0" applyNumberFormat="1" applyFont="1" applyBorder="1" applyAlignment="1">
      <alignment vertical="top"/>
    </xf>
    <xf numFmtId="168" fontId="19" fillId="0" borderId="14" xfId="0" applyNumberFormat="1" applyFont="1" applyBorder="1" applyAlignment="1">
      <alignment horizontal="right" vertical="top"/>
    </xf>
    <xf numFmtId="49" fontId="19" fillId="0" borderId="3" xfId="0" applyNumberFormat="1" applyFont="1" applyBorder="1" applyAlignment="1">
      <alignment vertical="top"/>
    </xf>
    <xf numFmtId="168" fontId="19" fillId="0" borderId="3" xfId="0" applyNumberFormat="1" applyFont="1" applyBorder="1" applyAlignment="1">
      <alignment horizontal="right" vertical="top"/>
    </xf>
    <xf numFmtId="49" fontId="19" fillId="0" borderId="2" xfId="0" applyNumberFormat="1" applyFont="1" applyBorder="1" applyAlignment="1">
      <alignment vertical="top"/>
    </xf>
    <xf numFmtId="168" fontId="19" fillId="0" borderId="2" xfId="0" applyNumberFormat="1" applyFont="1" applyBorder="1" applyAlignment="1">
      <alignment horizontal="right" vertical="top"/>
    </xf>
    <xf numFmtId="165" fontId="21" fillId="0" borderId="5" xfId="4" applyFont="1" applyBorder="1" applyAlignment="1">
      <alignment horizontal="right" vertical="top"/>
    </xf>
    <xf numFmtId="165" fontId="21" fillId="0" borderId="14" xfId="4" applyFont="1" applyBorder="1" applyAlignment="1">
      <alignment horizontal="right" vertical="top"/>
    </xf>
    <xf numFmtId="165" fontId="21" fillId="0" borderId="3" xfId="4" applyFont="1" applyBorder="1" applyAlignment="1">
      <alignment horizontal="right" vertical="top"/>
    </xf>
    <xf numFmtId="165" fontId="21" fillId="0" borderId="2" xfId="4" applyFont="1" applyBorder="1" applyAlignment="1">
      <alignment horizontal="right" vertical="top"/>
    </xf>
    <xf numFmtId="49" fontId="21" fillId="3" borderId="16" xfId="0" applyNumberFormat="1" applyFont="1" applyFill="1" applyBorder="1" applyAlignment="1">
      <alignment vertical="top"/>
    </xf>
    <xf numFmtId="49" fontId="21" fillId="3" borderId="5" xfId="0" applyNumberFormat="1" applyFont="1" applyFill="1" applyBorder="1" applyAlignment="1">
      <alignment vertical="top"/>
    </xf>
    <xf numFmtId="49" fontId="21" fillId="3" borderId="14" xfId="0" applyNumberFormat="1" applyFont="1" applyFill="1" applyBorder="1" applyAlignment="1">
      <alignment vertical="top"/>
    </xf>
    <xf numFmtId="49" fontId="21" fillId="3" borderId="17" xfId="0" applyNumberFormat="1" applyFont="1" applyFill="1" applyBorder="1" applyAlignment="1">
      <alignment vertical="top"/>
    </xf>
    <xf numFmtId="49" fontId="21" fillId="4" borderId="16" xfId="0" applyNumberFormat="1" applyFont="1" applyFill="1" applyBorder="1" applyAlignment="1">
      <alignment vertical="top"/>
    </xf>
    <xf numFmtId="168" fontId="19" fillId="0" borderId="0" xfId="0" applyNumberFormat="1" applyFont="1" applyAlignment="1">
      <alignment horizontal="right" vertical="top"/>
    </xf>
    <xf numFmtId="165" fontId="21" fillId="0" borderId="0" xfId="4" applyFont="1" applyBorder="1" applyAlignment="1">
      <alignment horizontal="right" vertical="top"/>
    </xf>
    <xf numFmtId="49" fontId="21" fillId="3" borderId="0" xfId="0" applyNumberFormat="1" applyFont="1" applyFill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43" fontId="0" fillId="0" borderId="0" xfId="1" applyFont="1" applyAlignment="1"/>
    <xf numFmtId="49" fontId="19" fillId="3" borderId="0" xfId="0" applyNumberFormat="1" applyFont="1" applyFill="1" applyAlignment="1">
      <alignment vertical="top"/>
    </xf>
    <xf numFmtId="168" fontId="19" fillId="3" borderId="0" xfId="0" applyNumberFormat="1" applyFont="1" applyFill="1" applyAlignment="1">
      <alignment horizontal="right" vertical="top"/>
    </xf>
    <xf numFmtId="165" fontId="21" fillId="3" borderId="0" xfId="4" applyFont="1" applyFill="1" applyBorder="1" applyAlignment="1">
      <alignment horizontal="right" vertical="top"/>
    </xf>
    <xf numFmtId="14" fontId="0" fillId="0" borderId="0" xfId="0" applyNumberFormat="1"/>
    <xf numFmtId="0" fontId="6" fillId="0" borderId="6" xfId="0" applyFont="1" applyBorder="1" applyAlignment="1">
      <alignment wrapText="1"/>
    </xf>
    <xf numFmtId="43" fontId="4" fillId="0" borderId="5" xfId="3" applyFont="1" applyFill="1" applyBorder="1" applyAlignment="1">
      <alignment horizontal="center"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/>
    </xf>
    <xf numFmtId="43" fontId="11" fillId="0" borderId="5" xfId="8" applyNumberFormat="1" applyFont="1" applyBorder="1" applyAlignment="1">
      <alignment horizontal="center" vertical="center" wrapText="1"/>
    </xf>
    <xf numFmtId="43" fontId="11" fillId="0" borderId="3" xfId="8" applyNumberFormat="1" applyFont="1" applyBorder="1" applyAlignment="1">
      <alignment horizontal="center" vertical="center" wrapText="1"/>
    </xf>
    <xf numFmtId="0" fontId="10" fillId="0" borderId="2" xfId="8" applyFont="1" applyBorder="1" applyAlignment="1">
      <alignment horizontal="center" wrapText="1"/>
    </xf>
    <xf numFmtId="0" fontId="24" fillId="0" borderId="2" xfId="8" applyFont="1" applyBorder="1"/>
    <xf numFmtId="0" fontId="11" fillId="0" borderId="0" xfId="8" applyFont="1" applyAlignment="1">
      <alignment horizontal="center"/>
    </xf>
    <xf numFmtId="0" fontId="24" fillId="0" borderId="0" xfId="8" applyFont="1"/>
    <xf numFmtId="14" fontId="11" fillId="0" borderId="2" xfId="8" applyNumberFormat="1" applyFont="1" applyBorder="1" applyAlignment="1">
      <alignment horizontal="center" vertical="center"/>
    </xf>
    <xf numFmtId="43" fontId="11" fillId="0" borderId="2" xfId="8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vertical="top"/>
    </xf>
    <xf numFmtId="49" fontId="29" fillId="0" borderId="0" xfId="0" applyNumberFormat="1" applyFont="1" applyAlignment="1">
      <alignment vertical="top"/>
    </xf>
    <xf numFmtId="49" fontId="22" fillId="0" borderId="11" xfId="0" applyNumberFormat="1" applyFont="1" applyBorder="1" applyAlignment="1">
      <alignment vertical="top"/>
    </xf>
    <xf numFmtId="49" fontId="29" fillId="0" borderId="15" xfId="0" applyNumberFormat="1" applyFont="1" applyBorder="1" applyAlignment="1">
      <alignment vertical="top"/>
    </xf>
    <xf numFmtId="43" fontId="21" fillId="0" borderId="17" xfId="1" applyFont="1" applyBorder="1" applyAlignment="1">
      <alignment horizontal="center" vertical="top"/>
    </xf>
    <xf numFmtId="43" fontId="21" fillId="0" borderId="15" xfId="1" applyFont="1" applyBorder="1" applyAlignment="1">
      <alignment horizontal="center" vertical="top"/>
    </xf>
    <xf numFmtId="43" fontId="20" fillId="0" borderId="15" xfId="1" applyFont="1" applyBorder="1" applyAlignment="1">
      <alignment horizontal="center" vertical="top" wrapText="1"/>
    </xf>
    <xf numFmtId="43" fontId="19" fillId="0" borderId="15" xfId="1" applyFont="1" applyBorder="1" applyAlignment="1">
      <alignment horizontal="center" vertical="top" wrapText="1"/>
    </xf>
    <xf numFmtId="43" fontId="21" fillId="0" borderId="16" xfId="1" applyFont="1" applyBorder="1" applyAlignment="1">
      <alignment horizontal="center" vertical="top" wrapText="1"/>
    </xf>
    <xf numFmtId="43" fontId="21" fillId="0" borderId="0" xfId="1" applyFont="1" applyAlignment="1">
      <alignment horizontal="center" vertical="top" wrapText="1"/>
    </xf>
    <xf numFmtId="43" fontId="30" fillId="0" borderId="16" xfId="1" applyFont="1" applyBorder="1" applyAlignment="1">
      <alignment horizontal="center" vertical="top" wrapText="1"/>
    </xf>
    <xf numFmtId="43" fontId="30" fillId="0" borderId="0" xfId="1" applyFont="1" applyAlignment="1">
      <alignment horizontal="center" vertical="top" wrapText="1"/>
    </xf>
    <xf numFmtId="43" fontId="19" fillId="0" borderId="16" xfId="1" applyFont="1" applyBorder="1" applyAlignment="1">
      <alignment horizontal="center" vertical="top" wrapText="1"/>
    </xf>
    <xf numFmtId="43" fontId="19" fillId="0" borderId="0" xfId="1" applyFont="1" applyAlignment="1">
      <alignment horizontal="center" vertical="top" wrapText="1"/>
    </xf>
    <xf numFmtId="43" fontId="20" fillId="0" borderId="16" xfId="1" applyFont="1" applyBorder="1" applyAlignment="1">
      <alignment horizontal="center" vertical="top" wrapText="1"/>
    </xf>
    <xf numFmtId="43" fontId="20" fillId="0" borderId="0" xfId="1" applyFont="1" applyAlignment="1">
      <alignment horizontal="center" vertical="top" wrapText="1"/>
    </xf>
    <xf numFmtId="167" fontId="23" fillId="0" borderId="10" xfId="0" applyNumberFormat="1" applyFont="1" applyBorder="1" applyAlignment="1">
      <alignment horizontal="right" vertical="top"/>
    </xf>
    <xf numFmtId="49" fontId="21" fillId="0" borderId="10" xfId="0" applyNumberFormat="1" applyFont="1" applyBorder="1" applyAlignment="1">
      <alignment horizontal="left" vertical="top" indent="5"/>
    </xf>
    <xf numFmtId="166" fontId="22" fillId="0" borderId="0" xfId="0" applyNumberFormat="1" applyFont="1" applyAlignment="1">
      <alignment horizontal="right" vertical="top"/>
    </xf>
    <xf numFmtId="49" fontId="18" fillId="0" borderId="1" xfId="0" applyNumberFormat="1" applyFont="1" applyBorder="1" applyAlignment="1">
      <alignment horizontal="center" vertical="top"/>
    </xf>
    <xf numFmtId="49" fontId="18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49" fontId="20" fillId="0" borderId="19" xfId="0" applyNumberFormat="1" applyFont="1" applyBorder="1" applyAlignment="1">
      <alignment horizontal="center" vertical="top"/>
    </xf>
    <xf numFmtId="0" fontId="10" fillId="0" borderId="2" xfId="8" applyFont="1" applyBorder="1" applyAlignment="1">
      <alignment horizontal="center"/>
    </xf>
    <xf numFmtId="0" fontId="26" fillId="0" borderId="2" xfId="8" applyFont="1" applyBorder="1"/>
    <xf numFmtId="0" fontId="10" fillId="0" borderId="1" xfId="8" applyFont="1" applyBorder="1" applyAlignment="1">
      <alignment horizontal="center" wrapText="1"/>
    </xf>
    <xf numFmtId="0" fontId="10" fillId="0" borderId="7" xfId="8" applyFont="1" applyBorder="1" applyAlignment="1">
      <alignment horizontal="center" wrapText="1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Comma 4" xfId="11" xr:uid="{AB2D9DA2-AD1C-4546-A728-7ED7984D8C2C}"/>
    <cellStyle name="Normal" xfId="0" builtinId="0"/>
    <cellStyle name="Normal 2" xfId="5" xr:uid="{E0438D77-A18E-4C1A-B6B9-0D1886D6898B}"/>
    <cellStyle name="Normal 3" xfId="7" xr:uid="{2B8C285D-0676-49F0-9701-829650416B41}"/>
    <cellStyle name="Normal 4" xfId="10" xr:uid="{9A6E140E-BDC1-4333-8E77-DAADA42EF164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37"/>
  <sheetViews>
    <sheetView tabSelected="1" workbookViewId="0">
      <selection activeCell="C4" sqref="C4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2" customWidth="1"/>
    <col min="6" max="6" width="13.140625" style="22" bestFit="1" customWidth="1"/>
    <col min="7" max="7" width="11.42578125" style="22" bestFit="1" customWidth="1"/>
    <col min="8" max="9" width="12.7109375" style="22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3</v>
      </c>
      <c r="B1" s="4" t="s">
        <v>4</v>
      </c>
      <c r="C1" s="4" t="s">
        <v>408</v>
      </c>
      <c r="D1" s="4" t="s">
        <v>409</v>
      </c>
      <c r="E1" s="4" t="s">
        <v>52</v>
      </c>
      <c r="F1" s="4" t="s">
        <v>53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2" ht="15.75" x14ac:dyDescent="0.25">
      <c r="A2" s="6" t="s">
        <v>9</v>
      </c>
      <c r="B2" s="7">
        <v>1.48</v>
      </c>
      <c r="C2" s="8">
        <f>'Summary Sheet'!D2</f>
        <v>1.4840340000000001</v>
      </c>
      <c r="D2" s="9">
        <v>1.4833000000000001</v>
      </c>
      <c r="E2" s="10">
        <f>'Summary Sheet'!F2</f>
        <v>1.4840340000000001</v>
      </c>
      <c r="F2" s="9">
        <v>1.4833000000000001</v>
      </c>
      <c r="G2" s="11">
        <f>C2-D2</f>
        <v>7.3400000000001242E-4</v>
      </c>
      <c r="H2" s="11">
        <f>C2-E2</f>
        <v>0</v>
      </c>
      <c r="I2" s="11">
        <f>D2-F2</f>
        <v>0</v>
      </c>
      <c r="J2" s="12"/>
    </row>
    <row r="3" spans="1:12" ht="15.75" x14ac:dyDescent="0.25">
      <c r="A3" s="6" t="s">
        <v>32</v>
      </c>
      <c r="B3" s="7">
        <v>5.87</v>
      </c>
      <c r="C3" s="8">
        <f>'Summary Sheet'!D3</f>
        <v>2.2429806000000001</v>
      </c>
      <c r="D3" s="9">
        <v>2.2429999999999999</v>
      </c>
      <c r="E3" s="10">
        <f>'Summary Sheet'!F3</f>
        <v>2.2429806000000001</v>
      </c>
      <c r="F3" s="9">
        <v>2.2429999999999999</v>
      </c>
      <c r="G3" s="11">
        <f t="shared" ref="G3:G10" si="0">C3-D3</f>
        <v>-1.9399999999780704E-5</v>
      </c>
      <c r="H3" s="11">
        <f t="shared" ref="H3:H10" si="1">C3-E3</f>
        <v>0</v>
      </c>
      <c r="I3" s="11">
        <f t="shared" ref="I3:I10" si="2">D3-F3</f>
        <v>0</v>
      </c>
      <c r="J3" s="14"/>
    </row>
    <row r="4" spans="1:12" ht="15.75" x14ac:dyDescent="0.25">
      <c r="A4" s="13" t="s">
        <v>10</v>
      </c>
      <c r="B4" s="7">
        <v>33.799999999999997</v>
      </c>
      <c r="C4" s="8">
        <f>'Summary Sheet'!D4</f>
        <v>8.69053875</v>
      </c>
      <c r="D4" s="9">
        <v>9.2799999999999994</v>
      </c>
      <c r="E4" s="10">
        <f>'Summary Sheet'!F4</f>
        <v>4.84379515</v>
      </c>
      <c r="F4" s="9">
        <v>4.4996999999999998</v>
      </c>
      <c r="G4" s="11">
        <f t="shared" si="0"/>
        <v>-0.58946124999999938</v>
      </c>
      <c r="H4" s="11">
        <f t="shared" si="1"/>
        <v>3.8467435999999999</v>
      </c>
      <c r="I4" s="11">
        <f t="shared" si="2"/>
        <v>4.7802999999999995</v>
      </c>
      <c r="J4" s="14"/>
    </row>
    <row r="5" spans="1:12" ht="31.5" x14ac:dyDescent="0.25">
      <c r="A5" s="13" t="s">
        <v>11</v>
      </c>
      <c r="B5" s="7">
        <v>9.69</v>
      </c>
      <c r="C5" s="8">
        <f>'Summary Sheet'!D5</f>
        <v>7.8389147799999996</v>
      </c>
      <c r="D5" s="9">
        <v>7.89</v>
      </c>
      <c r="E5" s="10">
        <f>'Summary Sheet'!F5</f>
        <v>7.8389147799999996</v>
      </c>
      <c r="F5" s="9">
        <v>7.8388999999999998</v>
      </c>
      <c r="G5" s="11">
        <f t="shared" si="0"/>
        <v>-5.1085220000000042E-2</v>
      </c>
      <c r="H5" s="11">
        <f t="shared" si="1"/>
        <v>0</v>
      </c>
      <c r="I5" s="11">
        <f t="shared" si="2"/>
        <v>5.1099999999999923E-2</v>
      </c>
      <c r="J5" s="14"/>
    </row>
    <row r="6" spans="1:12" ht="15.75" x14ac:dyDescent="0.25">
      <c r="A6" s="196" t="s">
        <v>12</v>
      </c>
      <c r="B6" s="7">
        <v>1.69</v>
      </c>
      <c r="C6" s="8">
        <f>'Summary Sheet'!D6</f>
        <v>0.54670759999999996</v>
      </c>
      <c r="D6" s="103">
        <v>0.56999999999999995</v>
      </c>
      <c r="E6" s="10">
        <f>'Summary Sheet'!F6</f>
        <v>0.44867370000000001</v>
      </c>
      <c r="F6" s="103">
        <v>0.55510000000000004</v>
      </c>
      <c r="G6" s="11">
        <f t="shared" si="0"/>
        <v>-2.3292399999999991E-2</v>
      </c>
      <c r="H6" s="11">
        <f t="shared" si="1"/>
        <v>9.8033899999999952E-2</v>
      </c>
      <c r="I6" s="11">
        <f t="shared" si="2"/>
        <v>1.4899999999999913E-2</v>
      </c>
      <c r="J6" s="73"/>
    </row>
    <row r="7" spans="1:12" ht="15.75" x14ac:dyDescent="0.25">
      <c r="A7" s="16" t="s">
        <v>13</v>
      </c>
      <c r="B7" s="7">
        <v>2.0299999999999998</v>
      </c>
      <c r="C7" s="8">
        <f>'Summary Sheet'!D7</f>
        <v>0.64730941199999992</v>
      </c>
      <c r="D7" s="103">
        <v>0.05</v>
      </c>
      <c r="E7" s="10">
        <f>'Summary Sheet'!F7</f>
        <v>0.37786340000000002</v>
      </c>
      <c r="F7" s="103">
        <v>3.27E-2</v>
      </c>
      <c r="G7" s="11">
        <f t="shared" si="0"/>
        <v>0.59730941199999987</v>
      </c>
      <c r="H7" s="11">
        <f t="shared" si="1"/>
        <v>0.2694460119999999</v>
      </c>
      <c r="I7" s="11">
        <f t="shared" si="2"/>
        <v>1.7300000000000003E-2</v>
      </c>
      <c r="J7" s="197"/>
    </row>
    <row r="8" spans="1:12" ht="15.75" x14ac:dyDescent="0.25">
      <c r="A8" s="16" t="s">
        <v>14</v>
      </c>
      <c r="B8" s="7">
        <v>3.5</v>
      </c>
      <c r="C8" s="8">
        <f>'Summary Sheet'!D8</f>
        <v>0</v>
      </c>
      <c r="D8" s="103">
        <v>0</v>
      </c>
      <c r="E8" s="10">
        <f>'Summary Sheet'!F8</f>
        <v>0</v>
      </c>
      <c r="F8" s="103">
        <v>0</v>
      </c>
      <c r="G8" s="11">
        <f t="shared" si="0"/>
        <v>0</v>
      </c>
      <c r="H8" s="11">
        <f t="shared" si="1"/>
        <v>0</v>
      </c>
      <c r="I8" s="11">
        <f t="shared" si="2"/>
        <v>0</v>
      </c>
      <c r="J8" s="198"/>
    </row>
    <row r="9" spans="1:12" ht="15.75" x14ac:dyDescent="0.25">
      <c r="A9" s="16" t="s">
        <v>15</v>
      </c>
      <c r="B9" s="7">
        <v>4.03</v>
      </c>
      <c r="C9" s="7">
        <f>'Summary Sheet'!D9</f>
        <v>4.9538400000000003E-2</v>
      </c>
      <c r="D9" s="7">
        <v>0.51</v>
      </c>
      <c r="E9" s="10">
        <f>'Summary Sheet'!F9</f>
        <v>0</v>
      </c>
      <c r="F9" s="7">
        <v>0</v>
      </c>
      <c r="G9" s="11">
        <f t="shared" si="0"/>
        <v>-0.46046160000000003</v>
      </c>
      <c r="H9" s="11">
        <f t="shared" si="1"/>
        <v>4.9538400000000003E-2</v>
      </c>
      <c r="I9" s="11">
        <f t="shared" si="2"/>
        <v>0.51</v>
      </c>
      <c r="J9" s="14"/>
    </row>
    <row r="10" spans="1:12" s="18" customFormat="1" ht="15.75" x14ac:dyDescent="0.25">
      <c r="A10" s="16" t="s">
        <v>39</v>
      </c>
      <c r="B10" s="7">
        <v>1.01</v>
      </c>
      <c r="C10" s="7">
        <v>0</v>
      </c>
      <c r="D10" s="7">
        <v>0</v>
      </c>
      <c r="E10" s="17">
        <v>0</v>
      </c>
      <c r="F10" s="7">
        <v>0</v>
      </c>
      <c r="G10" s="11">
        <f t="shared" si="0"/>
        <v>0</v>
      </c>
      <c r="H10" s="11">
        <f t="shared" si="1"/>
        <v>0</v>
      </c>
      <c r="I10" s="11">
        <f t="shared" si="2"/>
        <v>0</v>
      </c>
      <c r="J10" s="14"/>
    </row>
    <row r="11" spans="1:12" ht="15.75" x14ac:dyDescent="0.25">
      <c r="A11" s="19" t="s">
        <v>16</v>
      </c>
      <c r="B11" s="20">
        <f t="shared" ref="B11:I11" si="3">SUM(B2:B10)</f>
        <v>63.099999999999994</v>
      </c>
      <c r="C11" s="20">
        <f t="shared" si="3"/>
        <v>21.500023542000001</v>
      </c>
      <c r="D11" s="20">
        <f t="shared" si="3"/>
        <v>22.026300000000003</v>
      </c>
      <c r="E11" s="20">
        <f t="shared" si="3"/>
        <v>17.236261629999998</v>
      </c>
      <c r="F11" s="20">
        <f t="shared" si="3"/>
        <v>16.652699999999996</v>
      </c>
      <c r="G11" s="20">
        <f t="shared" si="3"/>
        <v>-0.52627645799999934</v>
      </c>
      <c r="H11" s="20">
        <f t="shared" si="3"/>
        <v>4.2637619119999997</v>
      </c>
      <c r="I11" s="20">
        <f t="shared" si="3"/>
        <v>5.3735999999999988</v>
      </c>
      <c r="J11" s="73"/>
      <c r="K11" s="2"/>
    </row>
    <row r="12" spans="1:12" x14ac:dyDescent="0.25">
      <c r="C12" s="2">
        <f>B11-C11</f>
        <v>41.599976457999993</v>
      </c>
      <c r="D12" s="21"/>
      <c r="J12" s="2"/>
      <c r="L12" s="2"/>
    </row>
    <row r="13" spans="1:12" x14ac:dyDescent="0.25">
      <c r="D13" s="2"/>
    </row>
    <row r="14" spans="1:12" ht="60" x14ac:dyDescent="0.25">
      <c r="A14" s="23" t="s">
        <v>1</v>
      </c>
      <c r="B14" s="23" t="s">
        <v>17</v>
      </c>
      <c r="C14" s="24" t="s">
        <v>404</v>
      </c>
      <c r="D14" s="24" t="s">
        <v>18</v>
      </c>
      <c r="E14" s="24" t="s">
        <v>405</v>
      </c>
      <c r="F14" s="25"/>
      <c r="G14" s="25"/>
      <c r="H14" s="25"/>
      <c r="I14" s="25"/>
    </row>
    <row r="15" spans="1:12" ht="15.75" x14ac:dyDescent="0.25">
      <c r="A15" s="6" t="s">
        <v>9</v>
      </c>
      <c r="B15" s="7">
        <f>B2</f>
        <v>1.48</v>
      </c>
      <c r="C15" s="8">
        <f>C2</f>
        <v>1.4840340000000001</v>
      </c>
      <c r="D15" s="26">
        <f>C15/B15</f>
        <v>1.0027256756756757</v>
      </c>
      <c r="E15" s="26">
        <f t="shared" ref="E15:E23" si="4">C15/$B$24</f>
        <v>2.3518763866877974E-2</v>
      </c>
      <c r="F15" s="27"/>
      <c r="G15" s="27"/>
      <c r="H15" s="27"/>
      <c r="I15" s="27"/>
    </row>
    <row r="16" spans="1:12" ht="15.75" x14ac:dyDescent="0.25">
      <c r="A16" s="6" t="s">
        <v>32</v>
      </c>
      <c r="B16" s="7">
        <f t="shared" ref="B16:B23" si="5">B3</f>
        <v>5.87</v>
      </c>
      <c r="C16" s="8">
        <f t="shared" ref="C16:C23" si="6">C3</f>
        <v>2.2429806000000001</v>
      </c>
      <c r="D16" s="26">
        <f t="shared" ref="D16:D23" si="7">C16/B16</f>
        <v>0.38210913117546852</v>
      </c>
      <c r="E16" s="26">
        <f t="shared" si="4"/>
        <v>3.5546443740095093E-2</v>
      </c>
      <c r="F16" s="27"/>
      <c r="G16" s="27"/>
      <c r="H16" s="27"/>
      <c r="I16" s="27"/>
    </row>
    <row r="17" spans="1:9" ht="15.75" x14ac:dyDescent="0.25">
      <c r="A17" s="13" t="s">
        <v>10</v>
      </c>
      <c r="B17" s="7">
        <f t="shared" si="5"/>
        <v>33.799999999999997</v>
      </c>
      <c r="C17" s="8">
        <f t="shared" si="6"/>
        <v>8.69053875</v>
      </c>
      <c r="D17" s="26">
        <f t="shared" si="7"/>
        <v>0.2571165310650888</v>
      </c>
      <c r="E17" s="26">
        <f t="shared" si="4"/>
        <v>0.13772644611727419</v>
      </c>
      <c r="F17" s="27"/>
      <c r="G17" s="27"/>
      <c r="H17" s="27"/>
      <c r="I17" s="27"/>
    </row>
    <row r="18" spans="1:9" ht="31.5" x14ac:dyDescent="0.25">
      <c r="A18" s="13" t="s">
        <v>11</v>
      </c>
      <c r="B18" s="7">
        <f t="shared" si="5"/>
        <v>9.69</v>
      </c>
      <c r="C18" s="8">
        <f t="shared" si="6"/>
        <v>7.8389147799999996</v>
      </c>
      <c r="D18" s="26">
        <f t="shared" si="7"/>
        <v>0.80896953353973167</v>
      </c>
      <c r="E18" s="26">
        <f t="shared" si="4"/>
        <v>0.12423002820919177</v>
      </c>
      <c r="F18" s="27"/>
      <c r="G18" s="27"/>
      <c r="H18" s="27"/>
      <c r="I18" s="27"/>
    </row>
    <row r="19" spans="1:9" ht="15.75" x14ac:dyDescent="0.25">
      <c r="A19" s="15" t="s">
        <v>12</v>
      </c>
      <c r="B19" s="7">
        <f t="shared" si="5"/>
        <v>1.69</v>
      </c>
      <c r="C19" s="8">
        <f t="shared" si="6"/>
        <v>0.54670759999999996</v>
      </c>
      <c r="D19" s="26">
        <f t="shared" si="7"/>
        <v>0.32349562130177512</v>
      </c>
      <c r="E19" s="26">
        <f t="shared" si="4"/>
        <v>8.6641458003169566E-3</v>
      </c>
      <c r="F19" s="27"/>
      <c r="G19" s="27"/>
      <c r="H19" s="27"/>
      <c r="I19" s="27"/>
    </row>
    <row r="20" spans="1:9" ht="15.75" x14ac:dyDescent="0.25">
      <c r="A20" s="16" t="s">
        <v>13</v>
      </c>
      <c r="B20" s="7">
        <f t="shared" si="5"/>
        <v>2.0299999999999998</v>
      </c>
      <c r="C20" s="8">
        <f t="shared" si="6"/>
        <v>0.64730941199999992</v>
      </c>
      <c r="D20" s="26">
        <f t="shared" si="7"/>
        <v>0.31887163152709358</v>
      </c>
      <c r="E20" s="26">
        <f t="shared" si="4"/>
        <v>1.0258469286846275E-2</v>
      </c>
      <c r="F20" s="27"/>
      <c r="G20" s="27"/>
      <c r="H20" s="27"/>
      <c r="I20" s="27"/>
    </row>
    <row r="21" spans="1:9" ht="15.75" x14ac:dyDescent="0.25">
      <c r="A21" s="16" t="s">
        <v>14</v>
      </c>
      <c r="B21" s="7">
        <f t="shared" si="5"/>
        <v>3.5</v>
      </c>
      <c r="C21" s="8">
        <f t="shared" si="6"/>
        <v>0</v>
      </c>
      <c r="D21" s="26">
        <f t="shared" si="7"/>
        <v>0</v>
      </c>
      <c r="E21" s="26">
        <f t="shared" si="4"/>
        <v>0</v>
      </c>
      <c r="F21" s="27"/>
      <c r="G21" s="27"/>
      <c r="H21" s="27"/>
      <c r="I21" s="27"/>
    </row>
    <row r="22" spans="1:9" ht="15.75" x14ac:dyDescent="0.25">
      <c r="A22" s="16" t="s">
        <v>15</v>
      </c>
      <c r="B22" s="7">
        <f t="shared" si="5"/>
        <v>4.03</v>
      </c>
      <c r="C22" s="8">
        <f t="shared" si="6"/>
        <v>4.9538400000000003E-2</v>
      </c>
      <c r="D22" s="26">
        <f t="shared" si="7"/>
        <v>1.2292406947890818E-2</v>
      </c>
      <c r="E22" s="26">
        <f t="shared" si="4"/>
        <v>7.8507765451664034E-4</v>
      </c>
      <c r="F22" s="27"/>
      <c r="G22" s="27"/>
      <c r="H22" s="27"/>
      <c r="I22" s="27"/>
    </row>
    <row r="23" spans="1:9" ht="15.75" x14ac:dyDescent="0.25">
      <c r="A23" s="16" t="s">
        <v>39</v>
      </c>
      <c r="B23" s="7">
        <f t="shared" si="5"/>
        <v>1.01</v>
      </c>
      <c r="C23" s="8">
        <f t="shared" si="6"/>
        <v>0</v>
      </c>
      <c r="D23" s="26">
        <f t="shared" si="7"/>
        <v>0</v>
      </c>
      <c r="E23" s="26">
        <f t="shared" si="4"/>
        <v>0</v>
      </c>
      <c r="F23" s="27"/>
      <c r="G23" s="27"/>
      <c r="H23" s="27"/>
      <c r="I23" s="27"/>
    </row>
    <row r="24" spans="1:9" ht="15.75" x14ac:dyDescent="0.25">
      <c r="A24" s="28" t="s">
        <v>19</v>
      </c>
      <c r="B24" s="20">
        <f>SUM(B15:B23)</f>
        <v>63.099999999999994</v>
      </c>
      <c r="C24" s="29">
        <f>SUM(C15:C23)</f>
        <v>21.500023542000001</v>
      </c>
      <c r="D24" s="26">
        <f>C24/B24</f>
        <v>0.34072937467511888</v>
      </c>
      <c r="E24" s="30">
        <f>SUM(E15:E23)</f>
        <v>0.34072937467511888</v>
      </c>
      <c r="F24" s="31"/>
      <c r="G24" s="31"/>
      <c r="H24" s="31"/>
      <c r="I24" s="31"/>
    </row>
    <row r="25" spans="1:9" x14ac:dyDescent="0.25">
      <c r="B25" s="5"/>
      <c r="C25" s="5"/>
      <c r="D25" s="32"/>
      <c r="E25" s="32"/>
      <c r="F25" s="32"/>
      <c r="G25" s="32"/>
      <c r="H25" s="32"/>
      <c r="I25" s="32"/>
    </row>
    <row r="26" spans="1:9" x14ac:dyDescent="0.25">
      <c r="B26" s="5"/>
      <c r="C26" s="5"/>
      <c r="D26" s="32"/>
      <c r="E26" s="32"/>
      <c r="F26" s="32"/>
      <c r="G26" s="32"/>
      <c r="H26" s="32"/>
      <c r="I26" s="32"/>
    </row>
    <row r="27" spans="1:9" ht="90" x14ac:dyDescent="0.25">
      <c r="A27" s="23" t="s">
        <v>20</v>
      </c>
      <c r="B27" s="24" t="s">
        <v>404</v>
      </c>
      <c r="C27" s="24" t="s">
        <v>54</v>
      </c>
      <c r="D27" s="24" t="s">
        <v>406</v>
      </c>
      <c r="E27" s="33" t="s">
        <v>407</v>
      </c>
      <c r="F27" s="25"/>
      <c r="G27" s="25"/>
      <c r="H27" s="25"/>
      <c r="I27" s="25"/>
    </row>
    <row r="28" spans="1:9" ht="15.75" x14ac:dyDescent="0.25">
      <c r="A28" s="6" t="s">
        <v>9</v>
      </c>
      <c r="B28" s="7">
        <f t="shared" ref="B28:B32" si="8">C2</f>
        <v>1.4840340000000001</v>
      </c>
      <c r="C28" s="11">
        <f>E2</f>
        <v>1.4840340000000001</v>
      </c>
      <c r="D28" s="34">
        <f>ROUND(B28-C28,2)</f>
        <v>0</v>
      </c>
      <c r="E28" s="26">
        <f>D28/$B$37</f>
        <v>0</v>
      </c>
      <c r="F28" s="27"/>
      <c r="G28" s="27"/>
      <c r="H28" s="27"/>
      <c r="I28" s="27"/>
    </row>
    <row r="29" spans="1:9" ht="15.75" x14ac:dyDescent="0.25">
      <c r="A29" s="6" t="s">
        <v>32</v>
      </c>
      <c r="B29" s="7">
        <f t="shared" si="8"/>
        <v>2.2429806000000001</v>
      </c>
      <c r="C29" s="11">
        <f t="shared" ref="C29:C36" si="9">E3</f>
        <v>2.2429806000000001</v>
      </c>
      <c r="D29" s="34">
        <f t="shared" ref="D29:D36" si="10">ROUND(B29-C29,2)</f>
        <v>0</v>
      </c>
      <c r="E29" s="26">
        <f t="shared" ref="E29:E36" si="11">D29/$B$37</f>
        <v>0</v>
      </c>
      <c r="F29" s="27"/>
      <c r="G29" s="27"/>
      <c r="H29" s="27"/>
      <c r="I29" s="27"/>
    </row>
    <row r="30" spans="1:9" ht="15.75" x14ac:dyDescent="0.25">
      <c r="A30" s="13" t="s">
        <v>10</v>
      </c>
      <c r="B30" s="7">
        <f t="shared" si="8"/>
        <v>8.69053875</v>
      </c>
      <c r="C30" s="11">
        <f t="shared" si="9"/>
        <v>4.84379515</v>
      </c>
      <c r="D30" s="34">
        <f t="shared" si="10"/>
        <v>3.85</v>
      </c>
      <c r="E30" s="26">
        <f t="shared" si="11"/>
        <v>0.17906957136484422</v>
      </c>
      <c r="F30" s="27"/>
      <c r="G30" s="27"/>
      <c r="H30" s="27"/>
      <c r="I30" s="27"/>
    </row>
    <row r="31" spans="1:9" ht="31.5" x14ac:dyDescent="0.25">
      <c r="A31" s="13" t="s">
        <v>11</v>
      </c>
      <c r="B31" s="7">
        <f t="shared" si="8"/>
        <v>7.8389147799999996</v>
      </c>
      <c r="C31" s="11">
        <f t="shared" si="9"/>
        <v>7.8389147799999996</v>
      </c>
      <c r="D31" s="34">
        <f t="shared" si="10"/>
        <v>0</v>
      </c>
      <c r="E31" s="26">
        <f t="shared" si="11"/>
        <v>0</v>
      </c>
      <c r="F31" s="27"/>
      <c r="G31" s="27"/>
      <c r="H31" s="27"/>
      <c r="I31" s="27"/>
    </row>
    <row r="32" spans="1:9" ht="15.75" x14ac:dyDescent="0.25">
      <c r="A32" s="15" t="s">
        <v>12</v>
      </c>
      <c r="B32" s="7">
        <f t="shared" si="8"/>
        <v>0.54670759999999996</v>
      </c>
      <c r="C32" s="11">
        <f t="shared" si="9"/>
        <v>0.44867370000000001</v>
      </c>
      <c r="D32" s="34">
        <f t="shared" si="10"/>
        <v>0.1</v>
      </c>
      <c r="E32" s="26">
        <f t="shared" si="11"/>
        <v>4.6511576977881618E-3</v>
      </c>
      <c r="F32" s="27"/>
      <c r="G32" s="27"/>
      <c r="H32" s="27"/>
      <c r="I32" s="27"/>
    </row>
    <row r="33" spans="1:9" ht="15.75" x14ac:dyDescent="0.25">
      <c r="A33" s="16" t="s">
        <v>13</v>
      </c>
      <c r="B33" s="7">
        <f>C7</f>
        <v>0.64730941199999992</v>
      </c>
      <c r="C33" s="11">
        <f t="shared" si="9"/>
        <v>0.37786340000000002</v>
      </c>
      <c r="D33" s="34">
        <f t="shared" si="10"/>
        <v>0.27</v>
      </c>
      <c r="E33" s="26">
        <f t="shared" si="11"/>
        <v>1.2558125784028037E-2</v>
      </c>
      <c r="F33" s="27"/>
      <c r="G33" s="27"/>
      <c r="H33" s="27"/>
      <c r="I33" s="27"/>
    </row>
    <row r="34" spans="1:9" ht="15.75" x14ac:dyDescent="0.25">
      <c r="A34" s="16" t="s">
        <v>14</v>
      </c>
      <c r="B34" s="7">
        <f>C8</f>
        <v>0</v>
      </c>
      <c r="C34" s="11">
        <f t="shared" si="9"/>
        <v>0</v>
      </c>
      <c r="D34" s="34">
        <f t="shared" si="10"/>
        <v>0</v>
      </c>
      <c r="E34" s="26">
        <f t="shared" si="11"/>
        <v>0</v>
      </c>
      <c r="F34" s="27"/>
      <c r="G34" s="27"/>
      <c r="H34" s="27"/>
      <c r="I34" s="27"/>
    </row>
    <row r="35" spans="1:9" ht="15.75" x14ac:dyDescent="0.25">
      <c r="A35" s="16" t="s">
        <v>15</v>
      </c>
      <c r="B35" s="7">
        <f>C9</f>
        <v>4.9538400000000003E-2</v>
      </c>
      <c r="C35" s="11">
        <f t="shared" si="9"/>
        <v>0</v>
      </c>
      <c r="D35" s="34">
        <f t="shared" si="10"/>
        <v>0.05</v>
      </c>
      <c r="E35" s="26">
        <f t="shared" si="11"/>
        <v>2.3255788488940809E-3</v>
      </c>
      <c r="F35" s="27"/>
      <c r="G35" s="27"/>
      <c r="H35" s="27"/>
      <c r="I35" s="27"/>
    </row>
    <row r="36" spans="1:9" ht="15.75" x14ac:dyDescent="0.25">
      <c r="A36" s="16" t="s">
        <v>39</v>
      </c>
      <c r="B36" s="7">
        <f>C10</f>
        <v>0</v>
      </c>
      <c r="C36" s="11">
        <f t="shared" si="9"/>
        <v>0</v>
      </c>
      <c r="D36" s="34">
        <f t="shared" si="10"/>
        <v>0</v>
      </c>
      <c r="E36" s="26">
        <f t="shared" si="11"/>
        <v>0</v>
      </c>
      <c r="F36" s="27"/>
      <c r="G36" s="27"/>
      <c r="H36" s="27"/>
      <c r="I36" s="27"/>
    </row>
    <row r="37" spans="1:9" ht="15.75" x14ac:dyDescent="0.25">
      <c r="A37" s="28" t="s">
        <v>19</v>
      </c>
      <c r="B37" s="29">
        <f>SUM(B28:B36)</f>
        <v>21.500023542000001</v>
      </c>
      <c r="C37" s="29">
        <f>SUM(C28:C36)</f>
        <v>17.236261629999998</v>
      </c>
      <c r="D37" s="34">
        <f t="shared" ref="D37" si="12">ROUND(B37-C37,2)</f>
        <v>4.26</v>
      </c>
      <c r="E37" s="26">
        <f>D37/$B$37</f>
        <v>0.19813931792577566</v>
      </c>
      <c r="F37" s="31"/>
      <c r="G37" s="31"/>
      <c r="H37" s="31"/>
      <c r="I37" s="31"/>
    </row>
  </sheetData>
  <mergeCells count="1">
    <mergeCell ref="J7:J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8"/>
  <sheetViews>
    <sheetView workbookViewId="0">
      <selection activeCell="B9" sqref="B9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5.7109375" style="1" bestFit="1" customWidth="1"/>
  </cols>
  <sheetData>
    <row r="1" spans="1:3" x14ac:dyDescent="0.25">
      <c r="A1" t="s">
        <v>21</v>
      </c>
      <c r="B1" t="s">
        <v>37</v>
      </c>
      <c r="C1" s="1" t="s">
        <v>38</v>
      </c>
    </row>
    <row r="2" spans="1:3" x14ac:dyDescent="0.25">
      <c r="A2">
        <v>1</v>
      </c>
      <c r="B2" s="62">
        <v>45352</v>
      </c>
      <c r="C2" s="191">
        <v>2108</v>
      </c>
    </row>
    <row r="3" spans="1:3" x14ac:dyDescent="0.25">
      <c r="B3" s="62">
        <v>45383</v>
      </c>
      <c r="C3" s="191">
        <v>84886</v>
      </c>
    </row>
    <row r="4" spans="1:3" x14ac:dyDescent="0.25">
      <c r="B4" s="62">
        <v>45413</v>
      </c>
      <c r="C4" s="191">
        <v>164839</v>
      </c>
    </row>
    <row r="5" spans="1:3" x14ac:dyDescent="0.25">
      <c r="B5" s="62">
        <v>45444</v>
      </c>
      <c r="C5" s="191">
        <v>243551</v>
      </c>
    </row>
    <row r="6" spans="1:3" x14ac:dyDescent="0.25">
      <c r="B6" s="62">
        <v>45474</v>
      </c>
      <c r="C6" s="191"/>
    </row>
    <row r="7" spans="1:3" x14ac:dyDescent="0.25">
      <c r="B7" s="62">
        <v>45505</v>
      </c>
      <c r="C7" s="191"/>
    </row>
    <row r="8" spans="1:3" x14ac:dyDescent="0.25">
      <c r="C8" s="1">
        <f>SUM(C2:C7)</f>
        <v>495384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7ED8-8C25-4E88-BD9F-DE42E42D3BDE}">
  <sheetPr>
    <pageSetUpPr fitToPage="1"/>
  </sheetPr>
  <dimension ref="A1:N1008"/>
  <sheetViews>
    <sheetView workbookViewId="0">
      <selection activeCell="G3" sqref="G3:H14"/>
    </sheetView>
  </sheetViews>
  <sheetFormatPr defaultColWidth="14.42578125" defaultRowHeight="15" customHeight="1" x14ac:dyDescent="0.25"/>
  <cols>
    <col min="1" max="1" width="3.85546875" style="69" customWidth="1"/>
    <col min="2" max="2" width="13.7109375" style="69" bestFit="1" customWidth="1"/>
    <col min="3" max="3" width="17.85546875" style="69" customWidth="1"/>
    <col min="4" max="4" width="12.42578125" style="69" customWidth="1"/>
    <col min="5" max="5" width="11.140625" style="69" bestFit="1" customWidth="1"/>
    <col min="6" max="6" width="15.28515625" style="69" bestFit="1" customWidth="1"/>
    <col min="7" max="7" width="11.85546875" style="69" customWidth="1"/>
    <col min="8" max="8" width="14.85546875" style="69" customWidth="1"/>
    <col min="9" max="14" width="8.7109375" style="69" customWidth="1"/>
    <col min="15" max="16384" width="14.42578125" style="69"/>
  </cols>
  <sheetData>
    <row r="1" spans="1:14" ht="49.5" x14ac:dyDescent="0.25">
      <c r="A1" s="84" t="s">
        <v>21</v>
      </c>
      <c r="B1" s="84" t="s">
        <v>40</v>
      </c>
      <c r="C1" s="84" t="s">
        <v>41</v>
      </c>
      <c r="D1" s="87" t="s">
        <v>43</v>
      </c>
      <c r="E1" s="88" t="s">
        <v>44</v>
      </c>
      <c r="F1" s="88" t="s">
        <v>45</v>
      </c>
      <c r="G1" s="88" t="s">
        <v>46</v>
      </c>
      <c r="H1" s="190" t="s">
        <v>441</v>
      </c>
      <c r="I1" s="82"/>
      <c r="J1" s="82"/>
      <c r="K1" s="82"/>
      <c r="L1" s="82"/>
      <c r="M1" s="82"/>
      <c r="N1" s="82"/>
    </row>
    <row r="2" spans="1:14" ht="16.5" x14ac:dyDescent="0.3">
      <c r="A2" s="85">
        <v>1</v>
      </c>
      <c r="B2" s="85" t="s">
        <v>42</v>
      </c>
      <c r="C2" s="89"/>
      <c r="D2" s="91"/>
      <c r="E2" s="91"/>
      <c r="F2" s="91">
        <v>29168399</v>
      </c>
      <c r="G2" s="92">
        <v>1</v>
      </c>
      <c r="H2" s="91">
        <f>F2*G2</f>
        <v>29168399</v>
      </c>
      <c r="I2" s="82"/>
      <c r="J2" s="82"/>
      <c r="K2" s="82"/>
      <c r="L2" s="82"/>
      <c r="M2" s="82"/>
      <c r="N2" s="82"/>
    </row>
    <row r="3" spans="1:14" ht="16.5" x14ac:dyDescent="0.3">
      <c r="A3" s="86">
        <v>2</v>
      </c>
      <c r="B3" s="86" t="s">
        <v>50</v>
      </c>
      <c r="C3" s="121">
        <v>365.64</v>
      </c>
      <c r="D3" s="90">
        <f>C3</f>
        <v>365.64</v>
      </c>
      <c r="E3" s="90">
        <v>30000</v>
      </c>
      <c r="F3" s="90">
        <f>C3*E3</f>
        <v>10969200</v>
      </c>
      <c r="G3" s="92">
        <v>0.6</v>
      </c>
      <c r="H3" s="91">
        <f t="shared" ref="H3:H29" si="0">F3*G3</f>
        <v>6581520</v>
      </c>
    </row>
    <row r="4" spans="1:14" ht="16.5" x14ac:dyDescent="0.3">
      <c r="A4" s="85">
        <v>3</v>
      </c>
      <c r="B4" s="86" t="s">
        <v>65</v>
      </c>
      <c r="C4" s="121">
        <v>365.64</v>
      </c>
      <c r="D4" s="90">
        <f t="shared" ref="D4:D14" si="1">C4</f>
        <v>365.64</v>
      </c>
      <c r="E4" s="90">
        <v>30000</v>
      </c>
      <c r="F4" s="90">
        <f t="shared" ref="F4:F29" si="2">C4*E4</f>
        <v>10969200</v>
      </c>
      <c r="G4" s="92">
        <v>0.6</v>
      </c>
      <c r="H4" s="91">
        <f t="shared" si="0"/>
        <v>6581520</v>
      </c>
    </row>
    <row r="5" spans="1:14" ht="16.5" x14ac:dyDescent="0.3">
      <c r="A5" s="86">
        <v>4</v>
      </c>
      <c r="B5" s="86" t="s">
        <v>66</v>
      </c>
      <c r="C5" s="121">
        <v>393.26100000000002</v>
      </c>
      <c r="D5" s="90">
        <f t="shared" si="1"/>
        <v>393.26100000000002</v>
      </c>
      <c r="E5" s="90">
        <v>30000</v>
      </c>
      <c r="F5" s="90">
        <f t="shared" si="2"/>
        <v>11797830</v>
      </c>
      <c r="G5" s="92">
        <v>0.67</v>
      </c>
      <c r="H5" s="91">
        <f t="shared" si="0"/>
        <v>7904546.1000000006</v>
      </c>
    </row>
    <row r="6" spans="1:14" ht="16.5" x14ac:dyDescent="0.3">
      <c r="A6" s="85">
        <v>5</v>
      </c>
      <c r="B6" s="86" t="s">
        <v>67</v>
      </c>
      <c r="C6" s="121">
        <v>391.88100000000003</v>
      </c>
      <c r="D6" s="90">
        <f t="shared" si="1"/>
        <v>391.88100000000003</v>
      </c>
      <c r="E6" s="90">
        <v>30000</v>
      </c>
      <c r="F6" s="90">
        <f t="shared" si="2"/>
        <v>11756430</v>
      </c>
      <c r="G6" s="92">
        <v>0.67</v>
      </c>
      <c r="H6" s="91">
        <f t="shared" si="0"/>
        <v>7876808.1000000006</v>
      </c>
    </row>
    <row r="7" spans="1:14" ht="16.5" x14ac:dyDescent="0.3">
      <c r="A7" s="86">
        <v>6</v>
      </c>
      <c r="B7" s="86" t="s">
        <v>68</v>
      </c>
      <c r="C7" s="121">
        <v>391.88100000000003</v>
      </c>
      <c r="D7" s="90">
        <f t="shared" si="1"/>
        <v>391.88100000000003</v>
      </c>
      <c r="E7" s="90">
        <v>30000</v>
      </c>
      <c r="F7" s="90">
        <f t="shared" si="2"/>
        <v>11756430</v>
      </c>
      <c r="G7" s="92">
        <v>0.67</v>
      </c>
      <c r="H7" s="91">
        <f t="shared" si="0"/>
        <v>7876808.1000000006</v>
      </c>
    </row>
    <row r="8" spans="1:14" ht="16.5" x14ac:dyDescent="0.3">
      <c r="A8" s="85">
        <v>7</v>
      </c>
      <c r="B8" s="86" t="s">
        <v>69</v>
      </c>
      <c r="C8" s="121">
        <v>391.88100000000003</v>
      </c>
      <c r="D8" s="90">
        <f t="shared" si="1"/>
        <v>391.88100000000003</v>
      </c>
      <c r="E8" s="90">
        <v>30000</v>
      </c>
      <c r="F8" s="90">
        <f t="shared" si="2"/>
        <v>11756430</v>
      </c>
      <c r="G8" s="92">
        <v>0.67</v>
      </c>
      <c r="H8" s="91">
        <f t="shared" si="0"/>
        <v>7876808.1000000006</v>
      </c>
    </row>
    <row r="9" spans="1:14" ht="16.5" x14ac:dyDescent="0.3">
      <c r="A9" s="86">
        <v>8</v>
      </c>
      <c r="B9" s="86" t="s">
        <v>70</v>
      </c>
      <c r="C9" s="121">
        <v>391.88100000000003</v>
      </c>
      <c r="D9" s="90">
        <f t="shared" si="1"/>
        <v>391.88100000000003</v>
      </c>
      <c r="E9" s="90">
        <v>30000</v>
      </c>
      <c r="F9" s="90">
        <f t="shared" si="2"/>
        <v>11756430</v>
      </c>
      <c r="G9" s="92">
        <v>0.67</v>
      </c>
      <c r="H9" s="91">
        <f t="shared" si="0"/>
        <v>7876808.1000000006</v>
      </c>
    </row>
    <row r="10" spans="1:14" ht="16.5" x14ac:dyDescent="0.3">
      <c r="A10" s="85">
        <v>9</v>
      </c>
      <c r="B10" s="86" t="s">
        <v>71</v>
      </c>
      <c r="C10" s="121">
        <v>391.88100000000003</v>
      </c>
      <c r="D10" s="90">
        <f t="shared" si="1"/>
        <v>391.88100000000003</v>
      </c>
      <c r="E10" s="90">
        <v>30000</v>
      </c>
      <c r="F10" s="90">
        <f t="shared" si="2"/>
        <v>11756430</v>
      </c>
      <c r="G10" s="92">
        <v>0.67</v>
      </c>
      <c r="H10" s="91">
        <f t="shared" si="0"/>
        <v>7876808.1000000006</v>
      </c>
    </row>
    <row r="11" spans="1:14" ht="16.5" x14ac:dyDescent="0.3">
      <c r="A11" s="86">
        <v>10</v>
      </c>
      <c r="B11" s="86" t="s">
        <v>72</v>
      </c>
      <c r="C11" s="121">
        <v>391.88100000000003</v>
      </c>
      <c r="D11" s="90">
        <f t="shared" si="1"/>
        <v>391.88100000000003</v>
      </c>
      <c r="E11" s="90">
        <v>30000</v>
      </c>
      <c r="F11" s="90">
        <f t="shared" si="2"/>
        <v>11756430</v>
      </c>
      <c r="G11" s="92">
        <v>0.61</v>
      </c>
      <c r="H11" s="91">
        <f t="shared" si="0"/>
        <v>7171422.2999999998</v>
      </c>
    </row>
    <row r="12" spans="1:14" ht="16.5" x14ac:dyDescent="0.3">
      <c r="A12" s="85">
        <v>11</v>
      </c>
      <c r="B12" s="86" t="s">
        <v>73</v>
      </c>
      <c r="C12" s="121">
        <v>408.52350000000001</v>
      </c>
      <c r="D12" s="90">
        <f t="shared" si="1"/>
        <v>408.52350000000001</v>
      </c>
      <c r="E12" s="90">
        <v>30000</v>
      </c>
      <c r="F12" s="90">
        <f t="shared" si="2"/>
        <v>12255705</v>
      </c>
      <c r="G12" s="92">
        <v>0.5</v>
      </c>
      <c r="H12" s="91">
        <f t="shared" si="0"/>
        <v>6127852.5</v>
      </c>
    </row>
    <row r="13" spans="1:14" ht="16.5" x14ac:dyDescent="0.3">
      <c r="A13" s="86">
        <v>12</v>
      </c>
      <c r="B13" s="86" t="s">
        <v>74</v>
      </c>
      <c r="C13" s="121">
        <v>408.52350000000001</v>
      </c>
      <c r="D13" s="90">
        <f t="shared" si="1"/>
        <v>408.52350000000001</v>
      </c>
      <c r="E13" s="90">
        <v>30000</v>
      </c>
      <c r="F13" s="90">
        <f t="shared" si="2"/>
        <v>12255705</v>
      </c>
      <c r="G13" s="92">
        <v>0.5</v>
      </c>
      <c r="H13" s="91">
        <f t="shared" si="0"/>
        <v>6127852.5</v>
      </c>
    </row>
    <row r="14" spans="1:14" ht="16.5" x14ac:dyDescent="0.3">
      <c r="A14" s="85">
        <v>13</v>
      </c>
      <c r="B14" s="86" t="s">
        <v>75</v>
      </c>
      <c r="C14" s="121">
        <v>412.47350000000006</v>
      </c>
      <c r="D14" s="90">
        <f t="shared" si="1"/>
        <v>412.47350000000006</v>
      </c>
      <c r="E14" s="90">
        <v>30000</v>
      </c>
      <c r="F14" s="90">
        <f t="shared" si="2"/>
        <v>12374205.000000002</v>
      </c>
      <c r="G14" s="92">
        <v>0.4</v>
      </c>
      <c r="H14" s="91">
        <f t="shared" si="0"/>
        <v>4949682.0000000009</v>
      </c>
    </row>
    <row r="15" spans="1:14" ht="16.5" x14ac:dyDescent="0.3">
      <c r="A15" s="86">
        <v>14</v>
      </c>
      <c r="B15" s="86" t="s">
        <v>76</v>
      </c>
      <c r="C15" s="121">
        <v>415.53350000000006</v>
      </c>
      <c r="D15" s="90"/>
      <c r="E15" s="90">
        <v>30000</v>
      </c>
      <c r="F15" s="90">
        <f t="shared" ref="F15:F27" si="3">C15*E15</f>
        <v>12466005.000000002</v>
      </c>
      <c r="G15" s="92"/>
      <c r="H15" s="91">
        <f t="shared" si="0"/>
        <v>0</v>
      </c>
    </row>
    <row r="16" spans="1:14" ht="16.5" x14ac:dyDescent="0.3">
      <c r="A16" s="85">
        <v>15</v>
      </c>
      <c r="B16" s="86" t="s">
        <v>77</v>
      </c>
      <c r="C16" s="121">
        <v>415.53350000000006</v>
      </c>
      <c r="D16" s="90"/>
      <c r="E16" s="90">
        <v>30000</v>
      </c>
      <c r="F16" s="90">
        <f t="shared" si="3"/>
        <v>12466005.000000002</v>
      </c>
      <c r="G16" s="92"/>
      <c r="H16" s="91">
        <f t="shared" si="0"/>
        <v>0</v>
      </c>
    </row>
    <row r="17" spans="1:14" ht="16.5" x14ac:dyDescent="0.3">
      <c r="A17" s="86">
        <v>16</v>
      </c>
      <c r="B17" s="86" t="s">
        <v>78</v>
      </c>
      <c r="C17" s="121">
        <v>415.53350000000006</v>
      </c>
      <c r="D17" s="90"/>
      <c r="E17" s="90">
        <v>30000</v>
      </c>
      <c r="F17" s="90">
        <f t="shared" si="3"/>
        <v>12466005.000000002</v>
      </c>
      <c r="G17" s="92"/>
      <c r="H17" s="91">
        <f t="shared" si="0"/>
        <v>0</v>
      </c>
    </row>
    <row r="18" spans="1:14" ht="16.5" x14ac:dyDescent="0.3">
      <c r="A18" s="85">
        <v>17</v>
      </c>
      <c r="B18" s="86" t="s">
        <v>79</v>
      </c>
      <c r="C18" s="121">
        <v>415.83350000000002</v>
      </c>
      <c r="D18" s="90"/>
      <c r="E18" s="90">
        <v>30000</v>
      </c>
      <c r="F18" s="90">
        <f t="shared" si="3"/>
        <v>12475005</v>
      </c>
      <c r="G18" s="92"/>
      <c r="H18" s="91">
        <f t="shared" si="0"/>
        <v>0</v>
      </c>
    </row>
    <row r="19" spans="1:14" ht="16.5" x14ac:dyDescent="0.3">
      <c r="A19" s="86">
        <v>18</v>
      </c>
      <c r="B19" s="86" t="s">
        <v>80</v>
      </c>
      <c r="C19" s="121">
        <v>422.27350000000001</v>
      </c>
      <c r="D19" s="90"/>
      <c r="E19" s="90">
        <v>30000</v>
      </c>
      <c r="F19" s="90">
        <f t="shared" si="3"/>
        <v>12668205</v>
      </c>
      <c r="G19" s="92"/>
      <c r="H19" s="91">
        <f t="shared" si="0"/>
        <v>0</v>
      </c>
    </row>
    <row r="20" spans="1:14" ht="16.5" x14ac:dyDescent="0.3">
      <c r="A20" s="85">
        <v>19</v>
      </c>
      <c r="B20" s="86" t="s">
        <v>81</v>
      </c>
      <c r="C20" s="121">
        <v>422.25350000000003</v>
      </c>
      <c r="D20" s="90"/>
      <c r="E20" s="90">
        <v>30000</v>
      </c>
      <c r="F20" s="90">
        <f t="shared" si="3"/>
        <v>12667605</v>
      </c>
      <c r="G20" s="92"/>
      <c r="H20" s="91">
        <f t="shared" si="0"/>
        <v>0</v>
      </c>
    </row>
    <row r="21" spans="1:14" ht="16.5" x14ac:dyDescent="0.3">
      <c r="A21" s="86">
        <v>20</v>
      </c>
      <c r="B21" s="86" t="s">
        <v>82</v>
      </c>
      <c r="C21" s="121">
        <v>411.10350000000005</v>
      </c>
      <c r="D21" s="90"/>
      <c r="E21" s="90">
        <v>30000</v>
      </c>
      <c r="F21" s="90">
        <f t="shared" si="3"/>
        <v>12333105.000000002</v>
      </c>
      <c r="G21" s="92"/>
      <c r="H21" s="91">
        <f t="shared" si="0"/>
        <v>0</v>
      </c>
    </row>
    <row r="22" spans="1:14" ht="16.5" x14ac:dyDescent="0.3">
      <c r="A22" s="85">
        <v>21</v>
      </c>
      <c r="B22" s="86" t="s">
        <v>83</v>
      </c>
      <c r="C22" s="121">
        <v>411.10350000000005</v>
      </c>
      <c r="D22" s="90"/>
      <c r="E22" s="90">
        <v>30000</v>
      </c>
      <c r="F22" s="90">
        <f t="shared" si="3"/>
        <v>12333105.000000002</v>
      </c>
      <c r="G22" s="92"/>
      <c r="H22" s="91">
        <f t="shared" si="0"/>
        <v>0</v>
      </c>
    </row>
    <row r="23" spans="1:14" ht="16.5" x14ac:dyDescent="0.3">
      <c r="A23" s="86">
        <v>22</v>
      </c>
      <c r="B23" s="86" t="s">
        <v>84</v>
      </c>
      <c r="C23" s="121">
        <v>411.10350000000005</v>
      </c>
      <c r="D23" s="90"/>
      <c r="E23" s="90">
        <v>30000</v>
      </c>
      <c r="F23" s="90">
        <f t="shared" si="3"/>
        <v>12333105.000000002</v>
      </c>
      <c r="G23" s="92"/>
      <c r="H23" s="91">
        <f t="shared" si="0"/>
        <v>0</v>
      </c>
    </row>
    <row r="24" spans="1:14" ht="16.5" x14ac:dyDescent="0.3">
      <c r="A24" s="85">
        <v>23</v>
      </c>
      <c r="B24" s="86" t="s">
        <v>85</v>
      </c>
      <c r="C24" s="121">
        <v>411.10350000000005</v>
      </c>
      <c r="D24" s="90"/>
      <c r="E24" s="90">
        <v>30000</v>
      </c>
      <c r="F24" s="90">
        <f t="shared" si="3"/>
        <v>12333105.000000002</v>
      </c>
      <c r="G24" s="92"/>
      <c r="H24" s="91">
        <f t="shared" si="0"/>
        <v>0</v>
      </c>
    </row>
    <row r="25" spans="1:14" ht="16.5" x14ac:dyDescent="0.3">
      <c r="A25" s="86">
        <v>24</v>
      </c>
      <c r="B25" s="86" t="s">
        <v>86</v>
      </c>
      <c r="C25" s="121">
        <v>411.10350000000005</v>
      </c>
      <c r="D25" s="90"/>
      <c r="E25" s="90">
        <v>30000</v>
      </c>
      <c r="F25" s="90">
        <f t="shared" si="3"/>
        <v>12333105.000000002</v>
      </c>
      <c r="G25" s="92"/>
      <c r="H25" s="91">
        <f t="shared" si="0"/>
        <v>0</v>
      </c>
    </row>
    <row r="26" spans="1:14" ht="16.5" x14ac:dyDescent="0.3">
      <c r="A26" s="85">
        <v>25</v>
      </c>
      <c r="B26" s="86" t="s">
        <v>87</v>
      </c>
      <c r="C26" s="121">
        <v>411.10350000000005</v>
      </c>
      <c r="D26" s="90"/>
      <c r="E26" s="90">
        <v>30000</v>
      </c>
      <c r="F26" s="90">
        <f t="shared" si="3"/>
        <v>12333105.000000002</v>
      </c>
      <c r="G26" s="92"/>
      <c r="H26" s="91">
        <f t="shared" si="0"/>
        <v>0</v>
      </c>
    </row>
    <row r="27" spans="1:14" ht="16.5" x14ac:dyDescent="0.3">
      <c r="A27" s="86">
        <v>26</v>
      </c>
      <c r="B27" s="108" t="s">
        <v>88</v>
      </c>
      <c r="C27" s="121">
        <v>43.87</v>
      </c>
      <c r="D27" s="90"/>
      <c r="E27" s="90">
        <v>30000</v>
      </c>
      <c r="F27" s="90">
        <f t="shared" si="3"/>
        <v>1316100</v>
      </c>
      <c r="G27" s="92"/>
      <c r="H27" s="91">
        <f t="shared" si="0"/>
        <v>0</v>
      </c>
    </row>
    <row r="28" spans="1:14" ht="15.75" customHeight="1" x14ac:dyDescent="0.3">
      <c r="A28" s="232" t="s">
        <v>48</v>
      </c>
      <c r="B28" s="233"/>
      <c r="C28" s="93">
        <f>SUM(C3:C27)</f>
        <v>9722.7994999999992</v>
      </c>
      <c r="D28" s="93">
        <f>SUM(D3:D27)</f>
        <v>4705.3474999999999</v>
      </c>
      <c r="E28" s="93"/>
      <c r="F28" s="93">
        <f>SUM(F2:F27)</f>
        <v>320852384</v>
      </c>
      <c r="G28" s="94">
        <f>H28/F28</f>
        <v>0.35529371319865272</v>
      </c>
      <c r="H28" s="93">
        <f>SUM(H2:H27)</f>
        <v>113996834.89999999</v>
      </c>
      <c r="I28" s="71"/>
      <c r="J28" s="71"/>
      <c r="K28" s="71"/>
      <c r="L28" s="71"/>
      <c r="M28" s="71"/>
      <c r="N28" s="71"/>
    </row>
    <row r="29" spans="1:14" ht="30" customHeight="1" x14ac:dyDescent="0.3">
      <c r="A29" s="234" t="s">
        <v>49</v>
      </c>
      <c r="B29" s="235"/>
      <c r="C29" s="93">
        <v>49</v>
      </c>
      <c r="D29" s="93"/>
      <c r="E29" s="93">
        <v>350000</v>
      </c>
      <c r="F29" s="93">
        <f t="shared" si="2"/>
        <v>17150000</v>
      </c>
      <c r="G29" s="94"/>
      <c r="H29" s="36">
        <f t="shared" si="0"/>
        <v>0</v>
      </c>
      <c r="I29" s="71"/>
      <c r="J29" s="71"/>
      <c r="K29" s="71"/>
      <c r="L29" s="71"/>
      <c r="M29" s="71"/>
      <c r="N29" s="71"/>
    </row>
    <row r="30" spans="1:14" ht="15.75" customHeight="1" x14ac:dyDescent="0.3">
      <c r="A30" s="232" t="s">
        <v>47</v>
      </c>
      <c r="B30" s="232"/>
      <c r="C30" s="232"/>
      <c r="D30" s="232"/>
      <c r="E30" s="232"/>
      <c r="F30" s="95">
        <f>F28+F29</f>
        <v>338002384</v>
      </c>
      <c r="G30" s="94">
        <f>H30/F30</f>
        <v>0.33726636348221728</v>
      </c>
      <c r="H30" s="95">
        <f>H28+H29</f>
        <v>113996834.89999999</v>
      </c>
    </row>
    <row r="31" spans="1:14" ht="15.75" customHeight="1" x14ac:dyDescent="0.25">
      <c r="C31" s="70"/>
      <c r="D31" s="70"/>
    </row>
    <row r="32" spans="1:14" ht="15.75" customHeight="1" x14ac:dyDescent="0.25">
      <c r="C32" s="68"/>
      <c r="D32" s="68"/>
    </row>
    <row r="33" spans="3:4" ht="15.75" customHeight="1" x14ac:dyDescent="0.25">
      <c r="C33" s="68"/>
      <c r="D33" s="68"/>
    </row>
    <row r="34" spans="3:4" ht="15.75" customHeight="1" x14ac:dyDescent="0.25">
      <c r="C34" s="68"/>
      <c r="D34" s="68"/>
    </row>
    <row r="35" spans="3:4" ht="15.75" customHeight="1" x14ac:dyDescent="0.25">
      <c r="C35" s="83"/>
      <c r="D35" s="83"/>
    </row>
    <row r="36" spans="3:4" ht="15.75" customHeight="1" x14ac:dyDescent="0.25"/>
    <row r="37" spans="3:4" ht="15.75" customHeight="1" x14ac:dyDescent="0.25"/>
    <row r="38" spans="3:4" ht="15.75" customHeight="1" x14ac:dyDescent="0.25"/>
    <row r="39" spans="3:4" ht="15.75" customHeight="1" x14ac:dyDescent="0.25"/>
    <row r="40" spans="3:4" ht="15.75" customHeight="1" x14ac:dyDescent="0.25"/>
    <row r="41" spans="3:4" ht="15.75" customHeight="1" x14ac:dyDescent="0.25"/>
    <row r="42" spans="3:4" ht="15.75" customHeight="1" x14ac:dyDescent="0.25"/>
    <row r="43" spans="3:4" ht="15.75" customHeight="1" x14ac:dyDescent="0.25"/>
    <row r="44" spans="3:4" ht="15.75" customHeight="1" x14ac:dyDescent="0.25"/>
    <row r="45" spans="3:4" ht="15.75" customHeight="1" x14ac:dyDescent="0.25"/>
    <row r="46" spans="3:4" ht="15.75" customHeight="1" x14ac:dyDescent="0.25"/>
    <row r="47" spans="3:4" ht="15.75" customHeight="1" x14ac:dyDescent="0.25"/>
    <row r="48" spans="3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3">
    <mergeCell ref="A30:E30"/>
    <mergeCell ref="A28:B28"/>
    <mergeCell ref="A29:B29"/>
  </mergeCells>
  <pageMargins left="0.7" right="0.7" top="0.75" bottom="0.75" header="0" footer="0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5"/>
  <sheetViews>
    <sheetView zoomScaleNormal="100" workbookViewId="0">
      <selection activeCell="C13" sqref="C13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2" bestFit="1" customWidth="1"/>
    <col min="6" max="6" width="13.28515625" style="22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7" customFormat="1" ht="49.5" x14ac:dyDescent="0.25">
      <c r="A1" s="35" t="s">
        <v>21</v>
      </c>
      <c r="B1" s="35" t="s">
        <v>1</v>
      </c>
      <c r="C1" s="36" t="s">
        <v>410</v>
      </c>
      <c r="D1" s="36" t="s">
        <v>411</v>
      </c>
      <c r="E1" s="36" t="s">
        <v>63</v>
      </c>
      <c r="F1" s="36" t="s">
        <v>64</v>
      </c>
      <c r="G1" s="36" t="s">
        <v>22</v>
      </c>
      <c r="H1" s="36" t="s">
        <v>23</v>
      </c>
    </row>
    <row r="2" spans="1:10" ht="16.5" x14ac:dyDescent="0.3">
      <c r="A2" s="38">
        <v>1</v>
      </c>
      <c r="B2" s="39" t="s">
        <v>9</v>
      </c>
      <c r="C2" s="40">
        <f>'Land, Stamp Duty'!F13</f>
        <v>14840340</v>
      </c>
      <c r="D2" s="40">
        <f t="shared" ref="D2:F9" si="0">C2/10^7</f>
        <v>1.4840340000000001</v>
      </c>
      <c r="E2" s="40">
        <v>14840340</v>
      </c>
      <c r="F2" s="40">
        <f t="shared" si="0"/>
        <v>1.4840340000000001</v>
      </c>
      <c r="G2" s="41">
        <f>C2-E2</f>
        <v>0</v>
      </c>
      <c r="H2" s="41">
        <f>G2/10^7</f>
        <v>0</v>
      </c>
    </row>
    <row r="3" spans="1:10" ht="16.5" x14ac:dyDescent="0.3">
      <c r="A3" s="38">
        <v>2</v>
      </c>
      <c r="B3" s="39" t="s">
        <v>32</v>
      </c>
      <c r="C3" s="40">
        <f>'Alt. Accom Rent'!H59+'Alt. Accom Rent'!D59</f>
        <v>22429806</v>
      </c>
      <c r="D3" s="40">
        <f t="shared" si="0"/>
        <v>2.2429806000000001</v>
      </c>
      <c r="E3" s="40">
        <v>22429806</v>
      </c>
      <c r="F3" s="40">
        <f t="shared" si="0"/>
        <v>2.2429806000000001</v>
      </c>
      <c r="G3" s="41">
        <f t="shared" ref="G3" si="1">C3-E3</f>
        <v>0</v>
      </c>
      <c r="H3" s="41">
        <f t="shared" ref="H3:H6" si="2">G3/10^7</f>
        <v>0</v>
      </c>
    </row>
    <row r="4" spans="1:10" ht="16.5" x14ac:dyDescent="0.3">
      <c r="A4" s="38">
        <v>3</v>
      </c>
      <c r="B4" s="42" t="s">
        <v>24</v>
      </c>
      <c r="C4" s="43">
        <f>'Purchase, Material &amp; Labour'!E174</f>
        <v>86905387.5</v>
      </c>
      <c r="D4" s="40">
        <f t="shared" si="0"/>
        <v>8.69053875</v>
      </c>
      <c r="E4" s="43">
        <v>48437951.5</v>
      </c>
      <c r="F4" s="40">
        <f t="shared" si="0"/>
        <v>4.84379515</v>
      </c>
      <c r="G4" s="41">
        <f t="shared" ref="G4:G8" si="3">C4-E4</f>
        <v>38467436</v>
      </c>
      <c r="H4" s="41">
        <f t="shared" si="2"/>
        <v>3.8467435999999999</v>
      </c>
      <c r="I4" s="1">
        <v>127278700</v>
      </c>
      <c r="J4" s="2">
        <f>G4/I4*100</f>
        <v>30.222995677988539</v>
      </c>
    </row>
    <row r="5" spans="1:10" ht="16.5" x14ac:dyDescent="0.3">
      <c r="A5" s="38">
        <v>4</v>
      </c>
      <c r="B5" s="44" t="s">
        <v>25</v>
      </c>
      <c r="C5" s="45">
        <f>approval!F44</f>
        <v>78389147.799999997</v>
      </c>
      <c r="D5" s="40">
        <f t="shared" si="0"/>
        <v>7.8389147799999996</v>
      </c>
      <c r="E5" s="45">
        <v>78389147.799999997</v>
      </c>
      <c r="F5" s="40">
        <f t="shared" si="0"/>
        <v>7.8389147799999996</v>
      </c>
      <c r="G5" s="41">
        <f t="shared" si="3"/>
        <v>0</v>
      </c>
      <c r="H5" s="41">
        <f t="shared" si="2"/>
        <v>0</v>
      </c>
    </row>
    <row r="6" spans="1:10" ht="16.5" x14ac:dyDescent="0.3">
      <c r="A6" s="38">
        <v>5</v>
      </c>
      <c r="B6" s="46" t="s">
        <v>26</v>
      </c>
      <c r="C6" s="47">
        <f>'Professional Fees'!E49</f>
        <v>5467076</v>
      </c>
      <c r="D6" s="40">
        <f t="shared" si="0"/>
        <v>0.54670759999999996</v>
      </c>
      <c r="E6" s="47">
        <v>4486737</v>
      </c>
      <c r="F6" s="40">
        <f t="shared" si="0"/>
        <v>0.44867370000000001</v>
      </c>
      <c r="G6" s="41">
        <f t="shared" si="3"/>
        <v>980339</v>
      </c>
      <c r="H6" s="41">
        <f t="shared" si="2"/>
        <v>9.8033899999999993E-2</v>
      </c>
    </row>
    <row r="7" spans="1:10" ht="16.5" x14ac:dyDescent="0.3">
      <c r="A7" s="38">
        <v>6</v>
      </c>
      <c r="B7" s="42" t="s">
        <v>27</v>
      </c>
      <c r="C7" s="43">
        <f>Admin!C33</f>
        <v>6473094.1199999992</v>
      </c>
      <c r="D7" s="40">
        <f t="shared" si="0"/>
        <v>0.64730941199999992</v>
      </c>
      <c r="E7" s="43">
        <v>3778634</v>
      </c>
      <c r="F7" s="40">
        <f t="shared" si="0"/>
        <v>0.37786340000000002</v>
      </c>
      <c r="G7" s="41">
        <f t="shared" si="3"/>
        <v>2694460.1199999992</v>
      </c>
      <c r="H7" s="41">
        <f t="shared" ref="H7:H9" si="4">G7/10^7</f>
        <v>0.2694460119999999</v>
      </c>
    </row>
    <row r="8" spans="1:10" ht="16.5" x14ac:dyDescent="0.3">
      <c r="A8" s="38">
        <v>7</v>
      </c>
      <c r="B8" s="42" t="s">
        <v>28</v>
      </c>
      <c r="C8" s="43">
        <f>MArketing!C37</f>
        <v>0</v>
      </c>
      <c r="D8" s="40">
        <f t="shared" si="0"/>
        <v>0</v>
      </c>
      <c r="E8" s="43">
        <v>0</v>
      </c>
      <c r="F8" s="40">
        <f t="shared" si="0"/>
        <v>0</v>
      </c>
      <c r="G8" s="41">
        <f t="shared" si="3"/>
        <v>0</v>
      </c>
      <c r="H8" s="41">
        <f t="shared" si="4"/>
        <v>0</v>
      </c>
    </row>
    <row r="9" spans="1:10" ht="16.5" x14ac:dyDescent="0.3">
      <c r="A9" s="38">
        <v>8</v>
      </c>
      <c r="B9" s="46" t="s">
        <v>29</v>
      </c>
      <c r="C9" s="47">
        <f>Interest!C8:C8</f>
        <v>495384</v>
      </c>
      <c r="D9" s="40">
        <f t="shared" si="0"/>
        <v>4.9538400000000003E-2</v>
      </c>
      <c r="E9" s="47">
        <v>0</v>
      </c>
      <c r="F9" s="40">
        <f t="shared" si="0"/>
        <v>0</v>
      </c>
      <c r="G9" s="41">
        <f>C9-E9</f>
        <v>495384</v>
      </c>
      <c r="H9" s="41">
        <f t="shared" si="4"/>
        <v>4.9538400000000003E-2</v>
      </c>
    </row>
    <row r="10" spans="1:10" ht="16.5" x14ac:dyDescent="0.3">
      <c r="A10" s="38"/>
      <c r="B10" s="48" t="s">
        <v>19</v>
      </c>
      <c r="C10" s="49">
        <f>SUM(C2:C9)</f>
        <v>215000235.42000002</v>
      </c>
      <c r="D10" s="49">
        <f>SUM(D2:D9)</f>
        <v>21.500023542000001</v>
      </c>
      <c r="E10" s="49">
        <f>SUM(E2:E9)</f>
        <v>172362616.30000001</v>
      </c>
      <c r="F10" s="49">
        <f>SUM(F2:F9)</f>
        <v>17.236261629999998</v>
      </c>
      <c r="G10" s="50">
        <f t="shared" ref="G10:H10" si="5">SUM(G2:G9)</f>
        <v>42637619.119999997</v>
      </c>
      <c r="H10" s="50">
        <f t="shared" si="5"/>
        <v>4.2637619119999997</v>
      </c>
    </row>
    <row r="12" spans="1:10" x14ac:dyDescent="0.25">
      <c r="C12" s="1">
        <v>40300000</v>
      </c>
    </row>
    <row r="13" spans="1:10" x14ac:dyDescent="0.25">
      <c r="C13" s="1">
        <f>C12-C9</f>
        <v>39804616</v>
      </c>
      <c r="D13"/>
      <c r="E13"/>
      <c r="F13"/>
    </row>
    <row r="14" spans="1:10" x14ac:dyDescent="0.25">
      <c r="D14"/>
      <c r="E14"/>
      <c r="F14"/>
    </row>
    <row r="15" spans="1:10" x14ac:dyDescent="0.25">
      <c r="D15"/>
      <c r="E15"/>
      <c r="F15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7533-203C-4F0A-B948-9075B4F2962D}">
  <dimension ref="A1:L934"/>
  <sheetViews>
    <sheetView workbookViewId="0">
      <selection activeCell="H27" sqref="H27"/>
    </sheetView>
  </sheetViews>
  <sheetFormatPr defaultColWidth="14.42578125" defaultRowHeight="16.5" x14ac:dyDescent="0.3"/>
  <cols>
    <col min="1" max="1" width="3.140625" style="107" bestFit="1" customWidth="1"/>
    <col min="2" max="2" width="15.5703125" style="107" bestFit="1" customWidth="1"/>
    <col min="3" max="3" width="9.85546875" style="119" bestFit="1" customWidth="1"/>
    <col min="4" max="4" width="12.5703125" style="107" bestFit="1" customWidth="1"/>
    <col min="5" max="5" width="13.5703125" style="107" bestFit="1" customWidth="1"/>
    <col min="6" max="6" width="15" style="107" bestFit="1" customWidth="1"/>
    <col min="7" max="7" width="16.5703125" style="107" customWidth="1"/>
    <col min="8" max="8" width="17.42578125" style="107" customWidth="1"/>
    <col min="9" max="9" width="6.28515625" style="105" bestFit="1" customWidth="1"/>
    <col min="10" max="10" width="38.140625" style="105" bestFit="1" customWidth="1"/>
    <col min="11" max="11" width="13.5703125" style="106" bestFit="1" customWidth="1"/>
    <col min="12" max="12" width="7.5703125" style="107" bestFit="1" customWidth="1"/>
    <col min="13" max="19" width="8.7109375" style="107" customWidth="1"/>
    <col min="20" max="16384" width="14.42578125" style="107"/>
  </cols>
  <sheetData>
    <row r="1" spans="1:12" x14ac:dyDescent="0.3">
      <c r="A1" s="205" t="s">
        <v>55</v>
      </c>
      <c r="B1" s="206"/>
      <c r="C1" s="206"/>
      <c r="D1" s="206"/>
      <c r="E1" s="206"/>
      <c r="F1" s="104"/>
      <c r="G1" s="104"/>
      <c r="H1" s="104"/>
    </row>
    <row r="2" spans="1:12" x14ac:dyDescent="0.3">
      <c r="A2" s="86" t="s">
        <v>56</v>
      </c>
      <c r="B2" s="108" t="s">
        <v>57</v>
      </c>
      <c r="C2" s="109" t="s">
        <v>0</v>
      </c>
      <c r="D2" s="110" t="s">
        <v>1</v>
      </c>
      <c r="E2" s="111" t="s">
        <v>51</v>
      </c>
      <c r="F2" s="111" t="s">
        <v>58</v>
      </c>
      <c r="G2" s="104"/>
      <c r="H2" s="104"/>
    </row>
    <row r="3" spans="1:12" ht="15" customHeight="1" x14ac:dyDescent="0.3">
      <c r="A3" s="86">
        <v>1</v>
      </c>
      <c r="B3" s="199" t="s">
        <v>59</v>
      </c>
      <c r="C3" s="207" t="s">
        <v>60</v>
      </c>
      <c r="D3" s="112" t="s">
        <v>30</v>
      </c>
      <c r="E3" s="111">
        <v>1397300</v>
      </c>
      <c r="F3" s="111">
        <f>E3</f>
        <v>1397300</v>
      </c>
      <c r="G3" s="104"/>
      <c r="H3" s="104"/>
    </row>
    <row r="4" spans="1:12" x14ac:dyDescent="0.3">
      <c r="A4" s="86">
        <v>2</v>
      </c>
      <c r="B4" s="199"/>
      <c r="C4" s="207"/>
      <c r="D4" s="208" t="s">
        <v>31</v>
      </c>
      <c r="E4" s="111">
        <v>30000</v>
      </c>
      <c r="F4" s="111">
        <f t="shared" ref="F4:F5" si="0">E4</f>
        <v>30000</v>
      </c>
      <c r="G4" s="104"/>
      <c r="H4" s="104"/>
    </row>
    <row r="5" spans="1:12" x14ac:dyDescent="0.3">
      <c r="A5" s="86">
        <v>3</v>
      </c>
      <c r="B5" s="199"/>
      <c r="C5" s="207"/>
      <c r="D5" s="208"/>
      <c r="E5" s="111">
        <v>2840</v>
      </c>
      <c r="F5" s="111">
        <f t="shared" si="0"/>
        <v>2840</v>
      </c>
      <c r="G5" s="104"/>
      <c r="H5" s="104"/>
    </row>
    <row r="6" spans="1:12" x14ac:dyDescent="0.3">
      <c r="A6" s="86">
        <v>4</v>
      </c>
      <c r="B6" s="199" t="s">
        <v>59</v>
      </c>
      <c r="C6" s="207" t="s">
        <v>60</v>
      </c>
      <c r="D6" s="112" t="s">
        <v>30</v>
      </c>
      <c r="E6" s="111">
        <v>1397300</v>
      </c>
      <c r="F6" s="111">
        <f>E6</f>
        <v>1397300</v>
      </c>
      <c r="G6" s="104"/>
      <c r="H6" s="104"/>
    </row>
    <row r="7" spans="1:12" x14ac:dyDescent="0.3">
      <c r="A7" s="86">
        <v>5</v>
      </c>
      <c r="B7" s="199"/>
      <c r="C7" s="207"/>
      <c r="D7" s="201" t="s">
        <v>31</v>
      </c>
      <c r="E7" s="111">
        <v>30000</v>
      </c>
      <c r="F7" s="111">
        <f t="shared" ref="F7:F9" si="1">E7</f>
        <v>30000</v>
      </c>
      <c r="G7" s="104"/>
      <c r="H7" s="104"/>
    </row>
    <row r="8" spans="1:12" x14ac:dyDescent="0.3">
      <c r="A8" s="86">
        <v>6</v>
      </c>
      <c r="B8" s="199"/>
      <c r="C8" s="207"/>
      <c r="D8" s="202"/>
      <c r="E8" s="111">
        <v>3300</v>
      </c>
      <c r="F8" s="111">
        <f t="shared" si="1"/>
        <v>3300</v>
      </c>
      <c r="G8" s="104"/>
      <c r="H8" s="104"/>
    </row>
    <row r="9" spans="1:12" x14ac:dyDescent="0.3">
      <c r="A9" s="86">
        <v>7</v>
      </c>
      <c r="B9" s="199" t="s">
        <v>59</v>
      </c>
      <c r="C9" s="200" t="s">
        <v>61</v>
      </c>
      <c r="D9" s="113" t="s">
        <v>62</v>
      </c>
      <c r="E9" s="111">
        <v>11600000</v>
      </c>
      <c r="F9" s="111">
        <f t="shared" si="1"/>
        <v>11600000</v>
      </c>
      <c r="G9" s="104"/>
      <c r="H9" s="104"/>
    </row>
    <row r="10" spans="1:12" x14ac:dyDescent="0.3">
      <c r="A10" s="86">
        <v>8</v>
      </c>
      <c r="B10" s="199"/>
      <c r="C10" s="200"/>
      <c r="D10" s="112" t="s">
        <v>30</v>
      </c>
      <c r="E10" s="111">
        <v>348000</v>
      </c>
      <c r="F10" s="111">
        <f>E10</f>
        <v>348000</v>
      </c>
      <c r="G10" s="104"/>
      <c r="H10" s="104"/>
    </row>
    <row r="11" spans="1:12" x14ac:dyDescent="0.3">
      <c r="A11" s="86">
        <v>9</v>
      </c>
      <c r="B11" s="199"/>
      <c r="C11" s="200"/>
      <c r="D11" s="201" t="s">
        <v>31</v>
      </c>
      <c r="E11" s="111">
        <v>30000</v>
      </c>
      <c r="F11" s="111">
        <f t="shared" ref="F11:F12" si="2">E11</f>
        <v>30000</v>
      </c>
      <c r="G11" s="104"/>
      <c r="H11" s="104"/>
    </row>
    <row r="12" spans="1:12" x14ac:dyDescent="0.3">
      <c r="A12" s="86">
        <v>10</v>
      </c>
      <c r="B12" s="199"/>
      <c r="C12" s="200"/>
      <c r="D12" s="202"/>
      <c r="E12" s="111">
        <v>1600</v>
      </c>
      <c r="F12" s="111">
        <f t="shared" si="2"/>
        <v>1600</v>
      </c>
      <c r="G12" s="104"/>
      <c r="H12" s="104"/>
      <c r="J12" s="114"/>
      <c r="K12" s="115"/>
      <c r="L12" s="116"/>
    </row>
    <row r="13" spans="1:12" x14ac:dyDescent="0.3">
      <c r="A13" s="117"/>
      <c r="B13" s="203" t="s">
        <v>36</v>
      </c>
      <c r="C13" s="204"/>
      <c r="D13" s="204"/>
      <c r="E13" s="95">
        <f>SUM(E3:E12)</f>
        <v>14840340</v>
      </c>
      <c r="F13" s="95">
        <f>SUM(F3:F12)</f>
        <v>14840340</v>
      </c>
      <c r="G13" s="104"/>
      <c r="H13" s="104"/>
    </row>
    <row r="14" spans="1:12" x14ac:dyDescent="0.3">
      <c r="B14" s="118"/>
      <c r="D14" s="120"/>
      <c r="E14" s="104"/>
      <c r="F14" s="104"/>
      <c r="G14" s="104"/>
      <c r="H14" s="104"/>
      <c r="J14" s="114"/>
      <c r="K14" s="115"/>
      <c r="L14" s="116"/>
    </row>
    <row r="15" spans="1:12" x14ac:dyDescent="0.3">
      <c r="B15" s="118"/>
      <c r="D15" s="120"/>
      <c r="E15" s="104"/>
      <c r="F15" s="104"/>
      <c r="G15" s="104"/>
      <c r="H15" s="104"/>
      <c r="L15" s="116"/>
    </row>
    <row r="16" spans="1:12" x14ac:dyDescent="0.3">
      <c r="B16" s="118"/>
      <c r="D16" s="120"/>
      <c r="E16" s="104"/>
      <c r="F16" s="104"/>
      <c r="G16" s="104"/>
      <c r="H16" s="104"/>
      <c r="J16" s="114"/>
      <c r="K16" s="115"/>
      <c r="L16" s="116"/>
    </row>
    <row r="17" spans="2:12" x14ac:dyDescent="0.3">
      <c r="B17" s="118"/>
      <c r="D17" s="120"/>
      <c r="E17" s="104"/>
      <c r="F17" s="104"/>
      <c r="G17" s="104"/>
      <c r="H17" s="104"/>
      <c r="L17" s="116"/>
    </row>
    <row r="18" spans="2:12" x14ac:dyDescent="0.3">
      <c r="B18" s="118"/>
      <c r="D18" s="120"/>
      <c r="E18" s="104"/>
      <c r="F18" s="104"/>
      <c r="G18" s="104"/>
      <c r="H18" s="104"/>
      <c r="J18" s="114"/>
      <c r="K18" s="115"/>
      <c r="L18" s="116"/>
    </row>
    <row r="19" spans="2:12" x14ac:dyDescent="0.3">
      <c r="B19" s="118"/>
      <c r="D19" s="120"/>
      <c r="E19" s="104"/>
      <c r="F19" s="104"/>
      <c r="G19" s="104"/>
      <c r="H19" s="104"/>
      <c r="L19" s="116"/>
    </row>
    <row r="20" spans="2:12" x14ac:dyDescent="0.3">
      <c r="B20" s="118"/>
      <c r="D20" s="120"/>
      <c r="E20" s="104"/>
      <c r="F20" s="104"/>
      <c r="G20" s="104"/>
      <c r="H20" s="104"/>
      <c r="J20" s="114"/>
      <c r="K20" s="115"/>
      <c r="L20" s="116"/>
    </row>
    <row r="21" spans="2:12" x14ac:dyDescent="0.3">
      <c r="B21" s="118"/>
      <c r="D21" s="120"/>
      <c r="E21" s="104"/>
      <c r="F21" s="104"/>
      <c r="G21" s="104"/>
      <c r="H21" s="104"/>
      <c r="J21" s="114"/>
      <c r="K21" s="115"/>
      <c r="L21" s="116"/>
    </row>
    <row r="22" spans="2:12" x14ac:dyDescent="0.3">
      <c r="B22" s="118"/>
      <c r="D22" s="120"/>
      <c r="E22" s="104"/>
      <c r="F22" s="104"/>
      <c r="G22" s="104"/>
      <c r="H22" s="104"/>
      <c r="J22" s="114"/>
      <c r="K22" s="115"/>
      <c r="L22" s="116"/>
    </row>
    <row r="23" spans="2:12" x14ac:dyDescent="0.3">
      <c r="B23" s="118"/>
      <c r="D23" s="120"/>
      <c r="E23" s="104"/>
      <c r="F23" s="104"/>
      <c r="G23" s="104"/>
      <c r="H23" s="104"/>
      <c r="I23" s="114"/>
      <c r="J23" s="114"/>
      <c r="K23" s="115"/>
      <c r="L23" s="116"/>
    </row>
    <row r="24" spans="2:12" x14ac:dyDescent="0.3">
      <c r="B24" s="118"/>
      <c r="D24" s="120"/>
      <c r="E24" s="104"/>
      <c r="F24" s="104"/>
      <c r="G24" s="104"/>
      <c r="H24" s="104"/>
    </row>
    <row r="25" spans="2:12" x14ac:dyDescent="0.3">
      <c r="B25" s="118"/>
      <c r="D25" s="120"/>
      <c r="E25" s="104"/>
      <c r="F25" s="104"/>
      <c r="G25" s="104"/>
      <c r="H25" s="104"/>
    </row>
    <row r="26" spans="2:12" x14ac:dyDescent="0.3">
      <c r="B26" s="118"/>
      <c r="D26" s="120"/>
      <c r="E26" s="104"/>
      <c r="F26" s="104"/>
      <c r="G26" s="104"/>
      <c r="H26" s="104"/>
    </row>
    <row r="27" spans="2:12" x14ac:dyDescent="0.3">
      <c r="B27" s="118"/>
      <c r="D27" s="120"/>
      <c r="E27" s="104"/>
      <c r="F27" s="104"/>
      <c r="G27" s="104"/>
      <c r="H27" s="104"/>
    </row>
    <row r="28" spans="2:12" x14ac:dyDescent="0.3">
      <c r="B28" s="118"/>
      <c r="D28" s="120"/>
      <c r="E28" s="104"/>
      <c r="F28" s="104"/>
      <c r="G28" s="104"/>
      <c r="H28" s="104"/>
    </row>
    <row r="29" spans="2:12" x14ac:dyDescent="0.3">
      <c r="B29" s="118"/>
      <c r="D29" s="120"/>
      <c r="E29" s="104"/>
      <c r="F29" s="104"/>
      <c r="G29" s="104"/>
      <c r="H29" s="104"/>
    </row>
    <row r="30" spans="2:12" x14ac:dyDescent="0.3">
      <c r="B30" s="118"/>
      <c r="D30" s="120"/>
      <c r="E30" s="104"/>
      <c r="F30" s="104"/>
      <c r="G30" s="104"/>
      <c r="H30" s="104"/>
    </row>
    <row r="31" spans="2:12" x14ac:dyDescent="0.3">
      <c r="B31" s="118"/>
      <c r="D31" s="120"/>
      <c r="E31" s="104"/>
      <c r="F31" s="104"/>
      <c r="G31" s="104"/>
      <c r="H31" s="104"/>
    </row>
    <row r="32" spans="2:12" x14ac:dyDescent="0.3">
      <c r="B32" s="118"/>
      <c r="D32" s="120"/>
      <c r="E32" s="104"/>
      <c r="F32" s="104"/>
      <c r="G32" s="104"/>
      <c r="H32" s="104"/>
    </row>
    <row r="33" spans="2:8" x14ac:dyDescent="0.3">
      <c r="B33" s="118"/>
      <c r="D33" s="120"/>
      <c r="E33" s="104"/>
      <c r="F33" s="104"/>
      <c r="G33" s="104"/>
      <c r="H33" s="104"/>
    </row>
    <row r="34" spans="2:8" x14ac:dyDescent="0.3">
      <c r="B34" s="118"/>
      <c r="D34" s="120"/>
      <c r="E34" s="104"/>
      <c r="F34" s="104"/>
      <c r="G34" s="104"/>
      <c r="H34" s="104"/>
    </row>
    <row r="35" spans="2:8" x14ac:dyDescent="0.3">
      <c r="B35" s="118"/>
      <c r="D35" s="120"/>
      <c r="E35" s="104"/>
      <c r="F35" s="104"/>
      <c r="G35" s="104"/>
      <c r="H35" s="104"/>
    </row>
    <row r="36" spans="2:8" x14ac:dyDescent="0.3">
      <c r="B36" s="118"/>
      <c r="D36" s="120"/>
      <c r="E36" s="104"/>
      <c r="F36" s="104"/>
      <c r="G36" s="104"/>
      <c r="H36" s="104"/>
    </row>
    <row r="37" spans="2:8" x14ac:dyDescent="0.3">
      <c r="B37" s="118"/>
      <c r="D37" s="120"/>
      <c r="E37" s="104"/>
      <c r="F37" s="104"/>
      <c r="G37" s="104"/>
      <c r="H37" s="104"/>
    </row>
    <row r="38" spans="2:8" x14ac:dyDescent="0.3">
      <c r="B38" s="118"/>
      <c r="D38" s="120"/>
      <c r="E38" s="104"/>
      <c r="F38" s="104"/>
      <c r="G38" s="104"/>
      <c r="H38" s="104"/>
    </row>
    <row r="39" spans="2:8" x14ac:dyDescent="0.3">
      <c r="B39" s="118"/>
      <c r="D39" s="120"/>
      <c r="E39" s="104"/>
      <c r="F39" s="104"/>
      <c r="G39" s="104"/>
      <c r="H39" s="104"/>
    </row>
    <row r="40" spans="2:8" x14ac:dyDescent="0.3">
      <c r="B40" s="118"/>
      <c r="D40" s="120"/>
      <c r="E40" s="104"/>
      <c r="F40" s="104"/>
      <c r="G40" s="104"/>
      <c r="H40" s="104"/>
    </row>
    <row r="41" spans="2:8" x14ac:dyDescent="0.3">
      <c r="B41" s="118"/>
      <c r="D41" s="120"/>
      <c r="E41" s="104"/>
      <c r="F41" s="104"/>
      <c r="G41" s="104"/>
      <c r="H41" s="104"/>
    </row>
    <row r="42" spans="2:8" x14ac:dyDescent="0.3">
      <c r="B42" s="118"/>
      <c r="D42" s="120"/>
      <c r="E42" s="104"/>
      <c r="F42" s="104"/>
      <c r="G42" s="104"/>
      <c r="H42" s="104"/>
    </row>
    <row r="43" spans="2:8" x14ac:dyDescent="0.3">
      <c r="B43" s="118"/>
      <c r="D43" s="120"/>
      <c r="E43" s="104"/>
      <c r="F43" s="104"/>
      <c r="G43" s="104"/>
      <c r="H43" s="104"/>
    </row>
    <row r="44" spans="2:8" x14ac:dyDescent="0.3">
      <c r="B44" s="118"/>
      <c r="D44" s="120"/>
      <c r="E44" s="104"/>
      <c r="F44" s="104"/>
      <c r="G44" s="104"/>
      <c r="H44" s="104"/>
    </row>
    <row r="45" spans="2:8" x14ac:dyDescent="0.3">
      <c r="B45" s="118"/>
      <c r="D45" s="120"/>
      <c r="E45" s="104"/>
      <c r="F45" s="104"/>
      <c r="G45" s="104"/>
      <c r="H45" s="104"/>
    </row>
    <row r="46" spans="2:8" x14ac:dyDescent="0.3">
      <c r="B46" s="118"/>
      <c r="D46" s="120"/>
      <c r="E46" s="104"/>
      <c r="F46" s="104"/>
      <c r="G46" s="104"/>
      <c r="H46" s="104"/>
    </row>
    <row r="47" spans="2:8" x14ac:dyDescent="0.3">
      <c r="B47" s="118"/>
      <c r="D47" s="120"/>
      <c r="E47" s="104"/>
      <c r="F47" s="104"/>
      <c r="G47" s="104"/>
      <c r="H47" s="104"/>
    </row>
    <row r="48" spans="2:8" x14ac:dyDescent="0.3">
      <c r="B48" s="118"/>
      <c r="D48" s="120"/>
      <c r="E48" s="104"/>
      <c r="F48" s="104"/>
      <c r="G48" s="104"/>
      <c r="H48" s="104"/>
    </row>
    <row r="49" spans="2:8" x14ac:dyDescent="0.3">
      <c r="B49" s="118"/>
      <c r="D49" s="120"/>
      <c r="E49" s="104"/>
      <c r="F49" s="104"/>
      <c r="G49" s="104"/>
      <c r="H49" s="104"/>
    </row>
    <row r="50" spans="2:8" x14ac:dyDescent="0.3">
      <c r="B50" s="118"/>
      <c r="D50" s="120"/>
      <c r="E50" s="104"/>
      <c r="F50" s="104"/>
      <c r="G50" s="104"/>
      <c r="H50" s="104"/>
    </row>
    <row r="51" spans="2:8" x14ac:dyDescent="0.3">
      <c r="B51" s="118"/>
      <c r="D51" s="120"/>
      <c r="E51" s="104"/>
      <c r="F51" s="104"/>
      <c r="G51" s="104"/>
      <c r="H51" s="104"/>
    </row>
    <row r="52" spans="2:8" x14ac:dyDescent="0.3">
      <c r="B52" s="118"/>
      <c r="D52" s="120"/>
      <c r="E52" s="104"/>
      <c r="F52" s="104"/>
      <c r="G52" s="104"/>
      <c r="H52" s="104"/>
    </row>
    <row r="53" spans="2:8" x14ac:dyDescent="0.3">
      <c r="B53" s="118"/>
      <c r="D53" s="120"/>
      <c r="E53" s="104"/>
      <c r="F53" s="104"/>
      <c r="G53" s="104"/>
      <c r="H53" s="104"/>
    </row>
    <row r="54" spans="2:8" x14ac:dyDescent="0.3">
      <c r="B54" s="118"/>
      <c r="D54" s="120"/>
      <c r="E54" s="104"/>
      <c r="F54" s="104"/>
      <c r="G54" s="104"/>
      <c r="H54" s="104"/>
    </row>
    <row r="55" spans="2:8" x14ac:dyDescent="0.3">
      <c r="B55" s="118"/>
      <c r="D55" s="120"/>
      <c r="E55" s="104"/>
      <c r="F55" s="104"/>
      <c r="G55" s="104"/>
      <c r="H55" s="104"/>
    </row>
    <row r="56" spans="2:8" x14ac:dyDescent="0.3">
      <c r="B56" s="118"/>
      <c r="D56" s="120"/>
      <c r="E56" s="104"/>
      <c r="F56" s="104"/>
      <c r="G56" s="104"/>
      <c r="H56" s="104"/>
    </row>
    <row r="57" spans="2:8" x14ac:dyDescent="0.3">
      <c r="B57" s="118"/>
      <c r="D57" s="120"/>
      <c r="E57" s="104"/>
      <c r="F57" s="104"/>
      <c r="G57" s="104"/>
      <c r="H57" s="104"/>
    </row>
    <row r="58" spans="2:8" x14ac:dyDescent="0.3">
      <c r="B58" s="118"/>
      <c r="D58" s="120"/>
      <c r="E58" s="104"/>
      <c r="F58" s="104"/>
      <c r="G58" s="104"/>
      <c r="H58" s="104"/>
    </row>
    <row r="59" spans="2:8" x14ac:dyDescent="0.3">
      <c r="B59" s="118"/>
      <c r="D59" s="120"/>
      <c r="E59" s="104"/>
      <c r="F59" s="104"/>
      <c r="G59" s="104"/>
      <c r="H59" s="104"/>
    </row>
    <row r="60" spans="2:8" x14ac:dyDescent="0.3">
      <c r="B60" s="118"/>
      <c r="D60" s="120"/>
      <c r="E60" s="104"/>
      <c r="F60" s="104"/>
      <c r="G60" s="104"/>
      <c r="H60" s="104"/>
    </row>
    <row r="61" spans="2:8" x14ac:dyDescent="0.3">
      <c r="B61" s="118"/>
      <c r="D61" s="120"/>
      <c r="E61" s="104"/>
      <c r="F61" s="104"/>
      <c r="G61" s="104"/>
      <c r="H61" s="104"/>
    </row>
    <row r="62" spans="2:8" x14ac:dyDescent="0.3">
      <c r="B62" s="118"/>
      <c r="D62" s="120"/>
      <c r="E62" s="104"/>
      <c r="F62" s="104"/>
      <c r="G62" s="104"/>
      <c r="H62" s="104"/>
    </row>
    <row r="63" spans="2:8" x14ac:dyDescent="0.3">
      <c r="B63" s="118"/>
      <c r="D63" s="120"/>
      <c r="E63" s="104"/>
      <c r="F63" s="104"/>
      <c r="G63" s="104"/>
      <c r="H63" s="104"/>
    </row>
    <row r="64" spans="2:8" x14ac:dyDescent="0.3">
      <c r="B64" s="118"/>
      <c r="D64" s="120"/>
      <c r="E64" s="104"/>
      <c r="F64" s="104"/>
      <c r="G64" s="104"/>
      <c r="H64" s="104"/>
    </row>
    <row r="65" spans="2:8" x14ac:dyDescent="0.3">
      <c r="B65" s="118"/>
      <c r="D65" s="120"/>
      <c r="E65" s="104"/>
      <c r="F65" s="104"/>
      <c r="G65" s="104"/>
      <c r="H65" s="104"/>
    </row>
    <row r="66" spans="2:8" x14ac:dyDescent="0.3">
      <c r="B66" s="118"/>
      <c r="D66" s="120"/>
      <c r="E66" s="104"/>
      <c r="F66" s="104"/>
      <c r="G66" s="104"/>
      <c r="H66" s="104"/>
    </row>
    <row r="67" spans="2:8" x14ac:dyDescent="0.3">
      <c r="B67" s="118"/>
      <c r="D67" s="120"/>
      <c r="E67" s="104"/>
      <c r="F67" s="104"/>
      <c r="G67" s="104"/>
      <c r="H67" s="104"/>
    </row>
    <row r="68" spans="2:8" x14ac:dyDescent="0.3">
      <c r="B68" s="118"/>
      <c r="D68" s="120"/>
      <c r="E68" s="104"/>
      <c r="F68" s="104"/>
      <c r="G68" s="104"/>
      <c r="H68" s="104"/>
    </row>
    <row r="69" spans="2:8" x14ac:dyDescent="0.3">
      <c r="B69" s="118"/>
      <c r="D69" s="120"/>
      <c r="E69" s="104"/>
      <c r="F69" s="104"/>
      <c r="G69" s="104"/>
      <c r="H69" s="104"/>
    </row>
    <row r="70" spans="2:8" x14ac:dyDescent="0.3">
      <c r="B70" s="118"/>
      <c r="D70" s="120"/>
      <c r="E70" s="104"/>
      <c r="F70" s="104"/>
      <c r="G70" s="104"/>
      <c r="H70" s="104"/>
    </row>
    <row r="71" spans="2:8" x14ac:dyDescent="0.3">
      <c r="B71" s="118"/>
      <c r="D71" s="120"/>
      <c r="E71" s="104"/>
      <c r="F71" s="104"/>
      <c r="G71" s="104"/>
      <c r="H71" s="104"/>
    </row>
    <row r="72" spans="2:8" x14ac:dyDescent="0.3">
      <c r="B72" s="118"/>
      <c r="D72" s="120"/>
      <c r="E72" s="104"/>
      <c r="F72" s="104"/>
      <c r="G72" s="104"/>
      <c r="H72" s="104"/>
    </row>
    <row r="73" spans="2:8" x14ac:dyDescent="0.3">
      <c r="B73" s="118"/>
      <c r="D73" s="120"/>
      <c r="E73" s="104"/>
      <c r="F73" s="104"/>
      <c r="G73" s="104"/>
      <c r="H73" s="104"/>
    </row>
    <row r="74" spans="2:8" x14ac:dyDescent="0.3">
      <c r="B74" s="118"/>
      <c r="D74" s="120"/>
      <c r="E74" s="104"/>
      <c r="F74" s="104"/>
      <c r="G74" s="104"/>
      <c r="H74" s="104"/>
    </row>
    <row r="75" spans="2:8" x14ac:dyDescent="0.3">
      <c r="B75" s="118"/>
      <c r="D75" s="120"/>
      <c r="E75" s="104"/>
      <c r="F75" s="104"/>
      <c r="G75" s="104"/>
      <c r="H75" s="104"/>
    </row>
    <row r="76" spans="2:8" x14ac:dyDescent="0.3">
      <c r="B76" s="118"/>
      <c r="D76" s="120"/>
      <c r="E76" s="104"/>
      <c r="F76" s="104"/>
      <c r="G76" s="104"/>
      <c r="H76" s="104"/>
    </row>
    <row r="77" spans="2:8" x14ac:dyDescent="0.3">
      <c r="B77" s="118"/>
      <c r="D77" s="120"/>
      <c r="E77" s="104"/>
      <c r="F77" s="104"/>
      <c r="G77" s="104"/>
      <c r="H77" s="104"/>
    </row>
    <row r="78" spans="2:8" x14ac:dyDescent="0.3">
      <c r="B78" s="118"/>
      <c r="D78" s="120"/>
      <c r="E78" s="104"/>
      <c r="F78" s="104"/>
      <c r="G78" s="104"/>
      <c r="H78" s="104"/>
    </row>
    <row r="79" spans="2:8" x14ac:dyDescent="0.3">
      <c r="B79" s="118"/>
      <c r="D79" s="120"/>
      <c r="E79" s="104"/>
      <c r="F79" s="104"/>
      <c r="G79" s="104"/>
      <c r="H79" s="104"/>
    </row>
    <row r="80" spans="2:8" x14ac:dyDescent="0.3">
      <c r="B80" s="118"/>
      <c r="D80" s="120"/>
      <c r="E80" s="104"/>
      <c r="F80" s="104"/>
      <c r="G80" s="104"/>
      <c r="H80" s="104"/>
    </row>
    <row r="81" spans="2:8" x14ac:dyDescent="0.3">
      <c r="B81" s="118"/>
      <c r="D81" s="120"/>
      <c r="E81" s="104"/>
      <c r="F81" s="104"/>
      <c r="G81" s="104"/>
      <c r="H81" s="104"/>
    </row>
    <row r="82" spans="2:8" x14ac:dyDescent="0.3">
      <c r="B82" s="118"/>
      <c r="D82" s="120"/>
      <c r="E82" s="104"/>
      <c r="F82" s="104"/>
      <c r="G82" s="104"/>
      <c r="H82" s="104"/>
    </row>
    <row r="83" spans="2:8" x14ac:dyDescent="0.3">
      <c r="B83" s="118"/>
      <c r="D83" s="120"/>
      <c r="E83" s="104"/>
      <c r="F83" s="104"/>
      <c r="G83" s="104"/>
      <c r="H83" s="104"/>
    </row>
    <row r="84" spans="2:8" x14ac:dyDescent="0.3">
      <c r="B84" s="118"/>
      <c r="D84" s="120"/>
      <c r="E84" s="104"/>
      <c r="F84" s="104"/>
      <c r="G84" s="104"/>
      <c r="H84" s="104"/>
    </row>
    <row r="85" spans="2:8" x14ac:dyDescent="0.3">
      <c r="B85" s="118"/>
      <c r="D85" s="120"/>
      <c r="E85" s="104"/>
      <c r="F85" s="104"/>
      <c r="G85" s="104"/>
      <c r="H85" s="104"/>
    </row>
    <row r="86" spans="2:8" x14ac:dyDescent="0.3">
      <c r="B86" s="118"/>
      <c r="D86" s="120"/>
      <c r="E86" s="104"/>
      <c r="F86" s="104"/>
      <c r="G86" s="104"/>
      <c r="H86" s="104"/>
    </row>
    <row r="87" spans="2:8" x14ac:dyDescent="0.3">
      <c r="B87" s="118"/>
      <c r="D87" s="120"/>
      <c r="E87" s="104"/>
      <c r="F87" s="104"/>
      <c r="G87" s="104"/>
      <c r="H87" s="104"/>
    </row>
    <row r="88" spans="2:8" x14ac:dyDescent="0.3">
      <c r="B88" s="118"/>
      <c r="D88" s="120"/>
      <c r="E88" s="104"/>
      <c r="F88" s="104"/>
      <c r="G88" s="104"/>
      <c r="H88" s="104"/>
    </row>
    <row r="89" spans="2:8" x14ac:dyDescent="0.3">
      <c r="B89" s="118"/>
      <c r="D89" s="120"/>
      <c r="E89" s="104"/>
      <c r="F89" s="104"/>
      <c r="G89" s="104"/>
      <c r="H89" s="104"/>
    </row>
    <row r="90" spans="2:8" x14ac:dyDescent="0.3">
      <c r="B90" s="118"/>
      <c r="D90" s="120"/>
      <c r="E90" s="104"/>
      <c r="F90" s="104"/>
      <c r="G90" s="104"/>
      <c r="H90" s="104"/>
    </row>
    <row r="91" spans="2:8" x14ac:dyDescent="0.3">
      <c r="B91" s="118"/>
      <c r="D91" s="120"/>
      <c r="E91" s="104"/>
      <c r="F91" s="104"/>
      <c r="G91" s="104"/>
      <c r="H91" s="104"/>
    </row>
    <row r="92" spans="2:8" x14ac:dyDescent="0.3">
      <c r="B92" s="118"/>
      <c r="D92" s="120"/>
      <c r="E92" s="104"/>
      <c r="F92" s="104"/>
      <c r="G92" s="104"/>
      <c r="H92" s="104"/>
    </row>
    <row r="93" spans="2:8" x14ac:dyDescent="0.3">
      <c r="B93" s="118"/>
      <c r="D93" s="120"/>
      <c r="E93" s="104"/>
      <c r="F93" s="104"/>
      <c r="G93" s="104"/>
      <c r="H93" s="104"/>
    </row>
    <row r="94" spans="2:8" x14ac:dyDescent="0.3">
      <c r="B94" s="118"/>
      <c r="D94" s="120"/>
      <c r="E94" s="104"/>
      <c r="F94" s="104"/>
      <c r="G94" s="104"/>
      <c r="H94" s="104"/>
    </row>
    <row r="95" spans="2:8" x14ac:dyDescent="0.3">
      <c r="B95" s="118"/>
      <c r="D95" s="120"/>
      <c r="E95" s="104"/>
      <c r="F95" s="104"/>
      <c r="G95" s="104"/>
      <c r="H95" s="104"/>
    </row>
    <row r="96" spans="2:8" x14ac:dyDescent="0.3">
      <c r="B96" s="118"/>
      <c r="D96" s="120"/>
      <c r="E96" s="104"/>
      <c r="F96" s="104"/>
      <c r="G96" s="104"/>
      <c r="H96" s="104"/>
    </row>
    <row r="97" spans="2:8" x14ac:dyDescent="0.3">
      <c r="B97" s="118"/>
      <c r="D97" s="120"/>
      <c r="E97" s="104"/>
      <c r="F97" s="104"/>
      <c r="G97" s="104"/>
      <c r="H97" s="104"/>
    </row>
    <row r="98" spans="2:8" x14ac:dyDescent="0.3">
      <c r="B98" s="118"/>
      <c r="D98" s="120"/>
      <c r="E98" s="104"/>
      <c r="F98" s="104"/>
      <c r="G98" s="104"/>
      <c r="H98" s="104"/>
    </row>
    <row r="99" spans="2:8" x14ac:dyDescent="0.3">
      <c r="B99" s="118"/>
      <c r="D99" s="120"/>
      <c r="E99" s="104"/>
      <c r="F99" s="104"/>
      <c r="G99" s="104"/>
      <c r="H99" s="104"/>
    </row>
    <row r="100" spans="2:8" x14ac:dyDescent="0.3">
      <c r="B100" s="118"/>
      <c r="D100" s="120"/>
      <c r="E100" s="104"/>
      <c r="F100" s="104"/>
      <c r="G100" s="104"/>
      <c r="H100" s="104"/>
    </row>
    <row r="101" spans="2:8" x14ac:dyDescent="0.3">
      <c r="B101" s="118"/>
      <c r="D101" s="120"/>
      <c r="E101" s="104"/>
      <c r="F101" s="104"/>
      <c r="G101" s="104"/>
      <c r="H101" s="104"/>
    </row>
    <row r="102" spans="2:8" x14ac:dyDescent="0.3">
      <c r="B102" s="118"/>
      <c r="D102" s="120"/>
      <c r="E102" s="104"/>
      <c r="F102" s="104"/>
      <c r="G102" s="104"/>
      <c r="H102" s="104"/>
    </row>
    <row r="103" spans="2:8" x14ac:dyDescent="0.3">
      <c r="B103" s="118"/>
      <c r="D103" s="120"/>
      <c r="E103" s="104"/>
      <c r="F103" s="104"/>
      <c r="G103" s="104"/>
      <c r="H103" s="104"/>
    </row>
    <row r="104" spans="2:8" x14ac:dyDescent="0.3">
      <c r="B104" s="118"/>
      <c r="D104" s="120"/>
      <c r="E104" s="104"/>
      <c r="F104" s="104"/>
      <c r="G104" s="104"/>
      <c r="H104" s="104"/>
    </row>
    <row r="105" spans="2:8" x14ac:dyDescent="0.3">
      <c r="B105" s="118"/>
      <c r="D105" s="120"/>
      <c r="E105" s="104"/>
      <c r="F105" s="104"/>
      <c r="G105" s="104"/>
      <c r="H105" s="104"/>
    </row>
    <row r="106" spans="2:8" x14ac:dyDescent="0.3">
      <c r="B106" s="118"/>
      <c r="D106" s="120"/>
      <c r="E106" s="104"/>
      <c r="F106" s="104"/>
      <c r="G106" s="104"/>
      <c r="H106" s="104"/>
    </row>
    <row r="107" spans="2:8" x14ac:dyDescent="0.3">
      <c r="B107" s="118"/>
      <c r="D107" s="120"/>
      <c r="E107" s="104"/>
      <c r="F107" s="104"/>
      <c r="G107" s="104"/>
      <c r="H107" s="104"/>
    </row>
    <row r="108" spans="2:8" x14ac:dyDescent="0.3">
      <c r="B108" s="118"/>
      <c r="D108" s="120"/>
      <c r="E108" s="104"/>
      <c r="F108" s="104"/>
      <c r="G108" s="104"/>
      <c r="H108" s="104"/>
    </row>
    <row r="109" spans="2:8" x14ac:dyDescent="0.3">
      <c r="B109" s="118"/>
      <c r="D109" s="120"/>
      <c r="E109" s="104"/>
      <c r="F109" s="104"/>
      <c r="G109" s="104"/>
      <c r="H109" s="104"/>
    </row>
    <row r="110" spans="2:8" x14ac:dyDescent="0.3">
      <c r="B110" s="118"/>
      <c r="D110" s="120"/>
      <c r="E110" s="104"/>
      <c r="F110" s="104"/>
      <c r="G110" s="104"/>
      <c r="H110" s="104"/>
    </row>
    <row r="111" spans="2:8" x14ac:dyDescent="0.3">
      <c r="B111" s="118"/>
      <c r="D111" s="120"/>
      <c r="E111" s="104"/>
      <c r="F111" s="104"/>
      <c r="G111" s="104"/>
      <c r="H111" s="104"/>
    </row>
    <row r="112" spans="2:8" x14ac:dyDescent="0.3">
      <c r="B112" s="118"/>
      <c r="D112" s="120"/>
      <c r="E112" s="104"/>
      <c r="F112" s="104"/>
      <c r="G112" s="104"/>
      <c r="H112" s="104"/>
    </row>
    <row r="113" spans="2:8" x14ac:dyDescent="0.3">
      <c r="B113" s="118"/>
      <c r="D113" s="120"/>
      <c r="E113" s="104"/>
      <c r="F113" s="104"/>
      <c r="G113" s="104"/>
      <c r="H113" s="104"/>
    </row>
    <row r="114" spans="2:8" x14ac:dyDescent="0.3">
      <c r="B114" s="118"/>
      <c r="D114" s="120"/>
      <c r="E114" s="104"/>
      <c r="F114" s="104"/>
      <c r="G114" s="104"/>
      <c r="H114" s="104"/>
    </row>
    <row r="115" spans="2:8" x14ac:dyDescent="0.3">
      <c r="B115" s="118"/>
      <c r="D115" s="120"/>
      <c r="E115" s="104"/>
      <c r="F115" s="104"/>
      <c r="G115" s="104"/>
      <c r="H115" s="104"/>
    </row>
    <row r="116" spans="2:8" x14ac:dyDescent="0.3">
      <c r="B116" s="118"/>
      <c r="D116" s="120"/>
      <c r="E116" s="104"/>
      <c r="F116" s="104"/>
      <c r="G116" s="104"/>
      <c r="H116" s="104"/>
    </row>
    <row r="117" spans="2:8" x14ac:dyDescent="0.3">
      <c r="B117" s="118"/>
      <c r="D117" s="120"/>
      <c r="E117" s="104"/>
      <c r="F117" s="104"/>
      <c r="G117" s="104"/>
      <c r="H117" s="104"/>
    </row>
    <row r="118" spans="2:8" x14ac:dyDescent="0.3">
      <c r="B118" s="118"/>
      <c r="D118" s="120"/>
      <c r="E118" s="104"/>
      <c r="F118" s="104"/>
      <c r="G118" s="104"/>
      <c r="H118" s="104"/>
    </row>
    <row r="119" spans="2:8" x14ac:dyDescent="0.3">
      <c r="B119" s="118"/>
      <c r="D119" s="120"/>
      <c r="E119" s="104"/>
      <c r="F119" s="104"/>
      <c r="G119" s="104"/>
      <c r="H119" s="104"/>
    </row>
    <row r="120" spans="2:8" x14ac:dyDescent="0.3">
      <c r="B120" s="118"/>
      <c r="D120" s="120"/>
      <c r="E120" s="104"/>
      <c r="F120" s="104"/>
      <c r="G120" s="104"/>
      <c r="H120" s="104"/>
    </row>
    <row r="121" spans="2:8" x14ac:dyDescent="0.3">
      <c r="B121" s="118"/>
      <c r="D121" s="120"/>
      <c r="E121" s="104"/>
      <c r="F121" s="104"/>
      <c r="G121" s="104"/>
      <c r="H121" s="104"/>
    </row>
    <row r="122" spans="2:8" x14ac:dyDescent="0.3">
      <c r="B122" s="118"/>
      <c r="D122" s="120"/>
      <c r="E122" s="104"/>
      <c r="F122" s="104"/>
      <c r="G122" s="104"/>
      <c r="H122" s="104"/>
    </row>
    <row r="123" spans="2:8" x14ac:dyDescent="0.3">
      <c r="B123" s="118"/>
      <c r="D123" s="120"/>
      <c r="E123" s="104"/>
      <c r="F123" s="104"/>
      <c r="G123" s="104"/>
      <c r="H123" s="104"/>
    </row>
    <row r="124" spans="2:8" x14ac:dyDescent="0.3">
      <c r="B124" s="118"/>
      <c r="D124" s="120"/>
      <c r="E124" s="104"/>
      <c r="F124" s="104"/>
      <c r="G124" s="104"/>
      <c r="H124" s="104"/>
    </row>
    <row r="125" spans="2:8" x14ac:dyDescent="0.3">
      <c r="B125" s="118"/>
      <c r="D125" s="120"/>
      <c r="E125" s="104"/>
      <c r="F125" s="104"/>
      <c r="G125" s="104"/>
      <c r="H125" s="104"/>
    </row>
    <row r="126" spans="2:8" x14ac:dyDescent="0.3">
      <c r="B126" s="118"/>
      <c r="D126" s="120"/>
      <c r="E126" s="104"/>
      <c r="F126" s="104"/>
      <c r="G126" s="104"/>
      <c r="H126" s="104"/>
    </row>
    <row r="127" spans="2:8" x14ac:dyDescent="0.3">
      <c r="B127" s="118"/>
      <c r="D127" s="120"/>
      <c r="E127" s="104"/>
      <c r="F127" s="104"/>
      <c r="G127" s="104"/>
      <c r="H127" s="104"/>
    </row>
    <row r="128" spans="2:8" x14ac:dyDescent="0.3">
      <c r="B128" s="118"/>
      <c r="D128" s="120"/>
      <c r="E128" s="104"/>
      <c r="F128" s="104"/>
      <c r="G128" s="104"/>
      <c r="H128" s="104"/>
    </row>
    <row r="129" spans="2:8" x14ac:dyDescent="0.3">
      <c r="B129" s="118"/>
      <c r="D129" s="120"/>
      <c r="E129" s="104"/>
      <c r="F129" s="104"/>
      <c r="G129" s="104"/>
      <c r="H129" s="104"/>
    </row>
    <row r="130" spans="2:8" x14ac:dyDescent="0.3">
      <c r="B130" s="118"/>
      <c r="D130" s="120"/>
      <c r="E130" s="104"/>
      <c r="F130" s="104"/>
      <c r="G130" s="104"/>
      <c r="H130" s="104"/>
    </row>
    <row r="131" spans="2:8" x14ac:dyDescent="0.3">
      <c r="B131" s="118"/>
      <c r="D131" s="120"/>
      <c r="E131" s="104"/>
      <c r="F131" s="104"/>
      <c r="G131" s="104"/>
      <c r="H131" s="104"/>
    </row>
    <row r="132" spans="2:8" x14ac:dyDescent="0.3">
      <c r="B132" s="118"/>
      <c r="D132" s="120"/>
      <c r="E132" s="104"/>
      <c r="F132" s="104"/>
      <c r="G132" s="104"/>
      <c r="H132" s="104"/>
    </row>
    <row r="133" spans="2:8" x14ac:dyDescent="0.3">
      <c r="B133" s="118"/>
      <c r="D133" s="120"/>
      <c r="E133" s="104"/>
      <c r="F133" s="104"/>
      <c r="G133" s="104"/>
      <c r="H133" s="104"/>
    </row>
    <row r="134" spans="2:8" x14ac:dyDescent="0.3">
      <c r="B134" s="118"/>
      <c r="D134" s="120"/>
      <c r="E134" s="104"/>
      <c r="F134" s="104"/>
      <c r="G134" s="104"/>
      <c r="H134" s="104"/>
    </row>
    <row r="135" spans="2:8" x14ac:dyDescent="0.3">
      <c r="B135" s="118"/>
      <c r="D135" s="120"/>
      <c r="E135" s="104"/>
      <c r="F135" s="104"/>
      <c r="G135" s="104"/>
      <c r="H135" s="104"/>
    </row>
    <row r="136" spans="2:8" x14ac:dyDescent="0.3">
      <c r="B136" s="118"/>
      <c r="D136" s="120"/>
      <c r="E136" s="104"/>
      <c r="F136" s="104"/>
      <c r="G136" s="104"/>
      <c r="H136" s="104"/>
    </row>
    <row r="137" spans="2:8" x14ac:dyDescent="0.3">
      <c r="B137" s="118"/>
      <c r="D137" s="120"/>
      <c r="E137" s="104"/>
      <c r="F137" s="104"/>
      <c r="G137" s="104"/>
      <c r="H137" s="104"/>
    </row>
    <row r="138" spans="2:8" x14ac:dyDescent="0.3">
      <c r="B138" s="118"/>
      <c r="D138" s="120"/>
      <c r="E138" s="104"/>
      <c r="F138" s="104"/>
      <c r="G138" s="104"/>
      <c r="H138" s="104"/>
    </row>
    <row r="139" spans="2:8" x14ac:dyDescent="0.3">
      <c r="B139" s="118"/>
      <c r="D139" s="120"/>
      <c r="E139" s="104"/>
      <c r="F139" s="104"/>
      <c r="G139" s="104"/>
      <c r="H139" s="104"/>
    </row>
    <row r="140" spans="2:8" x14ac:dyDescent="0.3">
      <c r="B140" s="118"/>
      <c r="D140" s="120"/>
      <c r="E140" s="104"/>
      <c r="F140" s="104"/>
      <c r="G140" s="104"/>
      <c r="H140" s="104"/>
    </row>
    <row r="141" spans="2:8" x14ac:dyDescent="0.3">
      <c r="B141" s="118"/>
      <c r="D141" s="120"/>
      <c r="E141" s="104"/>
      <c r="F141" s="104"/>
      <c r="G141" s="104"/>
      <c r="H141" s="104"/>
    </row>
    <row r="142" spans="2:8" x14ac:dyDescent="0.3">
      <c r="B142" s="118"/>
      <c r="D142" s="120"/>
      <c r="E142" s="104"/>
      <c r="F142" s="104"/>
      <c r="G142" s="104"/>
      <c r="H142" s="104"/>
    </row>
    <row r="143" spans="2:8" x14ac:dyDescent="0.3">
      <c r="B143" s="118"/>
      <c r="D143" s="120"/>
      <c r="E143" s="104"/>
      <c r="F143" s="104"/>
      <c r="G143" s="104"/>
      <c r="H143" s="104"/>
    </row>
    <row r="144" spans="2:8" x14ac:dyDescent="0.3">
      <c r="B144" s="118"/>
      <c r="D144" s="120"/>
      <c r="E144" s="104"/>
      <c r="F144" s="104"/>
      <c r="G144" s="104"/>
      <c r="H144" s="104"/>
    </row>
    <row r="145" spans="2:8" x14ac:dyDescent="0.3">
      <c r="B145" s="118"/>
      <c r="D145" s="120"/>
      <c r="E145" s="104"/>
      <c r="F145" s="104"/>
      <c r="G145" s="104"/>
      <c r="H145" s="104"/>
    </row>
    <row r="146" spans="2:8" x14ac:dyDescent="0.3">
      <c r="B146" s="118"/>
      <c r="D146" s="120"/>
      <c r="E146" s="104"/>
      <c r="F146" s="104"/>
      <c r="G146" s="104"/>
      <c r="H146" s="104"/>
    </row>
    <row r="147" spans="2:8" x14ac:dyDescent="0.3">
      <c r="B147" s="118"/>
      <c r="D147" s="120"/>
      <c r="E147" s="104"/>
      <c r="F147" s="104"/>
      <c r="G147" s="104"/>
      <c r="H147" s="104"/>
    </row>
    <row r="148" spans="2:8" x14ac:dyDescent="0.3">
      <c r="B148" s="118"/>
      <c r="D148" s="120"/>
      <c r="E148" s="104"/>
      <c r="F148" s="104"/>
      <c r="G148" s="104"/>
      <c r="H148" s="104"/>
    </row>
    <row r="149" spans="2:8" x14ac:dyDescent="0.3">
      <c r="B149" s="118"/>
      <c r="D149" s="120"/>
      <c r="E149" s="104"/>
      <c r="F149" s="104"/>
      <c r="G149" s="104"/>
      <c r="H149" s="104"/>
    </row>
    <row r="150" spans="2:8" x14ac:dyDescent="0.3">
      <c r="B150" s="118"/>
      <c r="D150" s="120"/>
      <c r="E150" s="104"/>
      <c r="F150" s="104"/>
      <c r="G150" s="104"/>
      <c r="H150" s="104"/>
    </row>
    <row r="151" spans="2:8" x14ac:dyDescent="0.3">
      <c r="B151" s="118"/>
      <c r="D151" s="120"/>
      <c r="E151" s="104"/>
      <c r="F151" s="104"/>
      <c r="G151" s="104"/>
      <c r="H151" s="104"/>
    </row>
    <row r="152" spans="2:8" x14ac:dyDescent="0.3">
      <c r="B152" s="118"/>
      <c r="D152" s="120"/>
      <c r="E152" s="104"/>
      <c r="F152" s="104"/>
      <c r="G152" s="104"/>
      <c r="H152" s="104"/>
    </row>
    <row r="153" spans="2:8" x14ac:dyDescent="0.3">
      <c r="B153" s="118"/>
      <c r="D153" s="120"/>
      <c r="E153" s="104"/>
      <c r="F153" s="104"/>
      <c r="G153" s="104"/>
      <c r="H153" s="104"/>
    </row>
    <row r="154" spans="2:8" x14ac:dyDescent="0.3">
      <c r="B154" s="118"/>
      <c r="D154" s="120"/>
      <c r="E154" s="104"/>
      <c r="F154" s="104"/>
      <c r="G154" s="104"/>
      <c r="H154" s="104"/>
    </row>
    <row r="155" spans="2:8" x14ac:dyDescent="0.3">
      <c r="B155" s="118"/>
      <c r="D155" s="120"/>
      <c r="E155" s="104"/>
      <c r="F155" s="104"/>
      <c r="G155" s="104"/>
      <c r="H155" s="104"/>
    </row>
    <row r="156" spans="2:8" x14ac:dyDescent="0.3">
      <c r="B156" s="118"/>
      <c r="D156" s="120"/>
      <c r="E156" s="104"/>
      <c r="F156" s="104"/>
      <c r="G156" s="104"/>
      <c r="H156" s="104"/>
    </row>
    <row r="157" spans="2:8" x14ac:dyDescent="0.3">
      <c r="B157" s="118"/>
      <c r="D157" s="120"/>
      <c r="E157" s="104"/>
      <c r="F157" s="104"/>
      <c r="G157" s="104"/>
      <c r="H157" s="104"/>
    </row>
    <row r="158" spans="2:8" x14ac:dyDescent="0.3">
      <c r="B158" s="118"/>
      <c r="D158" s="120"/>
      <c r="E158" s="104"/>
      <c r="F158" s="104"/>
      <c r="G158" s="104"/>
      <c r="H158" s="104"/>
    </row>
    <row r="159" spans="2:8" x14ac:dyDescent="0.3">
      <c r="B159" s="118"/>
      <c r="D159" s="120"/>
      <c r="E159" s="104"/>
      <c r="F159" s="104"/>
      <c r="G159" s="104"/>
      <c r="H159" s="104"/>
    </row>
    <row r="160" spans="2:8" x14ac:dyDescent="0.3">
      <c r="B160" s="118"/>
      <c r="D160" s="120"/>
      <c r="E160" s="104"/>
      <c r="F160" s="104"/>
      <c r="G160" s="104"/>
      <c r="H160" s="104"/>
    </row>
    <row r="161" spans="2:8" x14ac:dyDescent="0.3">
      <c r="B161" s="118"/>
      <c r="D161" s="120"/>
      <c r="E161" s="104"/>
      <c r="F161" s="104"/>
      <c r="G161" s="104"/>
      <c r="H161" s="104"/>
    </row>
    <row r="162" spans="2:8" x14ac:dyDescent="0.3">
      <c r="B162" s="118"/>
      <c r="D162" s="120"/>
      <c r="E162" s="104"/>
      <c r="F162" s="104"/>
      <c r="G162" s="104"/>
      <c r="H162" s="104"/>
    </row>
    <row r="163" spans="2:8" x14ac:dyDescent="0.3">
      <c r="B163" s="118"/>
      <c r="D163" s="120"/>
      <c r="E163" s="104"/>
      <c r="F163" s="104"/>
      <c r="G163" s="104"/>
      <c r="H163" s="104"/>
    </row>
    <row r="164" spans="2:8" x14ac:dyDescent="0.3">
      <c r="B164" s="118"/>
      <c r="D164" s="120"/>
      <c r="E164" s="104"/>
      <c r="F164" s="104"/>
      <c r="G164" s="104"/>
      <c r="H164" s="104"/>
    </row>
    <row r="165" spans="2:8" x14ac:dyDescent="0.3">
      <c r="B165" s="118"/>
      <c r="D165" s="120"/>
      <c r="E165" s="104"/>
      <c r="F165" s="104"/>
      <c r="G165" s="104"/>
      <c r="H165" s="104"/>
    </row>
    <row r="166" spans="2:8" x14ac:dyDescent="0.3">
      <c r="B166" s="118"/>
      <c r="D166" s="120"/>
      <c r="E166" s="104"/>
      <c r="F166" s="104"/>
      <c r="G166" s="104"/>
      <c r="H166" s="104"/>
    </row>
    <row r="167" spans="2:8" x14ac:dyDescent="0.3">
      <c r="B167" s="118"/>
      <c r="D167" s="120"/>
      <c r="E167" s="104"/>
      <c r="F167" s="104"/>
      <c r="G167" s="104"/>
      <c r="H167" s="104"/>
    </row>
    <row r="168" spans="2:8" x14ac:dyDescent="0.3">
      <c r="B168" s="118"/>
      <c r="D168" s="120"/>
      <c r="E168" s="104"/>
      <c r="F168" s="104"/>
      <c r="G168" s="104"/>
      <c r="H168" s="104"/>
    </row>
    <row r="169" spans="2:8" x14ac:dyDescent="0.3">
      <c r="B169" s="118"/>
      <c r="D169" s="120"/>
      <c r="E169" s="104"/>
      <c r="F169" s="104"/>
      <c r="G169" s="104"/>
      <c r="H169" s="104"/>
    </row>
    <row r="170" spans="2:8" x14ac:dyDescent="0.3">
      <c r="B170" s="118"/>
      <c r="D170" s="120"/>
      <c r="E170" s="104"/>
      <c r="F170" s="104"/>
      <c r="G170" s="104"/>
      <c r="H170" s="104"/>
    </row>
    <row r="171" spans="2:8" x14ac:dyDescent="0.3">
      <c r="B171" s="118"/>
      <c r="D171" s="120"/>
      <c r="E171" s="104"/>
      <c r="F171" s="104"/>
      <c r="G171" s="104"/>
      <c r="H171" s="104"/>
    </row>
    <row r="172" spans="2:8" x14ac:dyDescent="0.3">
      <c r="B172" s="118"/>
      <c r="D172" s="120"/>
      <c r="E172" s="104"/>
      <c r="F172" s="104"/>
      <c r="G172" s="104"/>
      <c r="H172" s="104"/>
    </row>
    <row r="173" spans="2:8" x14ac:dyDescent="0.3">
      <c r="B173" s="118"/>
      <c r="D173" s="120"/>
      <c r="E173" s="104"/>
      <c r="F173" s="104"/>
      <c r="G173" s="104"/>
      <c r="H173" s="104"/>
    </row>
    <row r="174" spans="2:8" x14ac:dyDescent="0.3">
      <c r="B174" s="118"/>
      <c r="D174" s="120"/>
      <c r="E174" s="104"/>
      <c r="F174" s="104"/>
      <c r="G174" s="104"/>
      <c r="H174" s="104"/>
    </row>
    <row r="175" spans="2:8" x14ac:dyDescent="0.3">
      <c r="B175" s="118"/>
      <c r="D175" s="120"/>
      <c r="E175" s="104"/>
      <c r="F175" s="104"/>
      <c r="G175" s="104"/>
      <c r="H175" s="104"/>
    </row>
    <row r="176" spans="2:8" x14ac:dyDescent="0.3">
      <c r="B176" s="118"/>
      <c r="D176" s="120"/>
      <c r="E176" s="104"/>
      <c r="F176" s="104"/>
      <c r="G176" s="104"/>
      <c r="H176" s="104"/>
    </row>
    <row r="177" spans="2:8" x14ac:dyDescent="0.3">
      <c r="B177" s="118"/>
      <c r="D177" s="120"/>
      <c r="E177" s="104"/>
      <c r="F177" s="104"/>
      <c r="G177" s="104"/>
      <c r="H177" s="104"/>
    </row>
    <row r="178" spans="2:8" x14ac:dyDescent="0.3">
      <c r="B178" s="118"/>
      <c r="D178" s="120"/>
      <c r="E178" s="104"/>
      <c r="F178" s="104"/>
      <c r="G178" s="104"/>
      <c r="H178" s="104"/>
    </row>
    <row r="179" spans="2:8" x14ac:dyDescent="0.3">
      <c r="B179" s="118"/>
      <c r="D179" s="120"/>
      <c r="E179" s="104"/>
      <c r="F179" s="104"/>
      <c r="G179" s="104"/>
      <c r="H179" s="104"/>
    </row>
    <row r="180" spans="2:8" x14ac:dyDescent="0.3">
      <c r="B180" s="118"/>
      <c r="D180" s="120"/>
      <c r="E180" s="104"/>
      <c r="F180" s="104"/>
      <c r="G180" s="104"/>
      <c r="H180" s="104"/>
    </row>
    <row r="181" spans="2:8" x14ac:dyDescent="0.3">
      <c r="B181" s="118"/>
      <c r="D181" s="120"/>
      <c r="E181" s="104"/>
      <c r="F181" s="104"/>
      <c r="G181" s="104"/>
      <c r="H181" s="104"/>
    </row>
    <row r="182" spans="2:8" x14ac:dyDescent="0.3">
      <c r="B182" s="118"/>
      <c r="D182" s="120"/>
      <c r="E182" s="104"/>
      <c r="F182" s="104"/>
      <c r="G182" s="104"/>
      <c r="H182" s="104"/>
    </row>
    <row r="183" spans="2:8" x14ac:dyDescent="0.3">
      <c r="B183" s="118"/>
      <c r="D183" s="120"/>
      <c r="E183" s="104"/>
      <c r="F183" s="104"/>
      <c r="G183" s="104"/>
      <c r="H183" s="104"/>
    </row>
    <row r="184" spans="2:8" x14ac:dyDescent="0.3">
      <c r="B184" s="118"/>
      <c r="D184" s="120"/>
      <c r="E184" s="104"/>
      <c r="F184" s="104"/>
      <c r="G184" s="104"/>
      <c r="H184" s="104"/>
    </row>
    <row r="185" spans="2:8" x14ac:dyDescent="0.3">
      <c r="B185" s="118"/>
      <c r="D185" s="120"/>
      <c r="E185" s="104"/>
      <c r="F185" s="104"/>
      <c r="G185" s="104"/>
      <c r="H185" s="104"/>
    </row>
    <row r="186" spans="2:8" x14ac:dyDescent="0.3">
      <c r="B186" s="118"/>
      <c r="D186" s="120"/>
      <c r="E186" s="104"/>
      <c r="F186" s="104"/>
      <c r="G186" s="104"/>
      <c r="H186" s="104"/>
    </row>
    <row r="187" spans="2:8" x14ac:dyDescent="0.3">
      <c r="B187" s="118"/>
      <c r="D187" s="120"/>
      <c r="E187" s="104"/>
      <c r="F187" s="104"/>
      <c r="G187" s="104"/>
      <c r="H187" s="104"/>
    </row>
    <row r="188" spans="2:8" x14ac:dyDescent="0.3">
      <c r="B188" s="118"/>
      <c r="D188" s="120"/>
      <c r="E188" s="104"/>
      <c r="F188" s="104"/>
      <c r="G188" s="104"/>
      <c r="H188" s="104"/>
    </row>
    <row r="189" spans="2:8" x14ac:dyDescent="0.3">
      <c r="B189" s="118"/>
      <c r="D189" s="120"/>
      <c r="E189" s="104"/>
      <c r="F189" s="104"/>
      <c r="G189" s="104"/>
      <c r="H189" s="104"/>
    </row>
    <row r="190" spans="2:8" x14ac:dyDescent="0.3">
      <c r="B190" s="118"/>
      <c r="D190" s="120"/>
      <c r="E190" s="104"/>
      <c r="F190" s="104"/>
      <c r="G190" s="104"/>
      <c r="H190" s="104"/>
    </row>
    <row r="191" spans="2:8" x14ac:dyDescent="0.3">
      <c r="B191" s="118"/>
      <c r="D191" s="120"/>
      <c r="E191" s="104"/>
      <c r="F191" s="104"/>
      <c r="G191" s="104"/>
      <c r="H191" s="104"/>
    </row>
    <row r="192" spans="2:8" x14ac:dyDescent="0.3">
      <c r="B192" s="118"/>
      <c r="D192" s="120"/>
      <c r="E192" s="104"/>
      <c r="F192" s="104"/>
      <c r="G192" s="104"/>
      <c r="H192" s="104"/>
    </row>
    <row r="193" spans="2:8" x14ac:dyDescent="0.3">
      <c r="B193" s="118"/>
      <c r="D193" s="120"/>
      <c r="E193" s="104"/>
      <c r="F193" s="104"/>
      <c r="G193" s="104"/>
      <c r="H193" s="104"/>
    </row>
    <row r="194" spans="2:8" x14ac:dyDescent="0.3">
      <c r="B194" s="118"/>
      <c r="D194" s="120"/>
      <c r="E194" s="104"/>
      <c r="F194" s="104"/>
      <c r="G194" s="104"/>
      <c r="H194" s="104"/>
    </row>
    <row r="195" spans="2:8" x14ac:dyDescent="0.3">
      <c r="B195" s="118"/>
      <c r="D195" s="120"/>
      <c r="E195" s="104"/>
      <c r="F195" s="104"/>
      <c r="G195" s="104"/>
      <c r="H195" s="104"/>
    </row>
    <row r="196" spans="2:8" x14ac:dyDescent="0.3">
      <c r="B196" s="118"/>
      <c r="D196" s="120"/>
      <c r="E196" s="104"/>
      <c r="F196" s="104"/>
      <c r="G196" s="104"/>
      <c r="H196" s="104"/>
    </row>
    <row r="197" spans="2:8" x14ac:dyDescent="0.3">
      <c r="B197" s="118"/>
      <c r="D197" s="120"/>
      <c r="E197" s="104"/>
      <c r="F197" s="104"/>
      <c r="G197" s="104"/>
      <c r="H197" s="104"/>
    </row>
    <row r="198" spans="2:8" x14ac:dyDescent="0.3">
      <c r="B198" s="118"/>
      <c r="D198" s="120"/>
      <c r="E198" s="104"/>
      <c r="F198" s="104"/>
      <c r="G198" s="104"/>
      <c r="H198" s="104"/>
    </row>
    <row r="199" spans="2:8" x14ac:dyDescent="0.3">
      <c r="B199" s="118"/>
      <c r="D199" s="120"/>
      <c r="E199" s="104"/>
      <c r="F199" s="104"/>
      <c r="G199" s="104"/>
      <c r="H199" s="104"/>
    </row>
    <row r="200" spans="2:8" x14ac:dyDescent="0.3">
      <c r="B200" s="118"/>
      <c r="D200" s="120"/>
      <c r="E200" s="104"/>
      <c r="F200" s="104"/>
      <c r="G200" s="104"/>
      <c r="H200" s="104"/>
    </row>
    <row r="201" spans="2:8" x14ac:dyDescent="0.3">
      <c r="B201" s="118"/>
      <c r="D201" s="120"/>
      <c r="E201" s="104"/>
      <c r="F201" s="104"/>
      <c r="G201" s="104"/>
      <c r="H201" s="104"/>
    </row>
    <row r="202" spans="2:8" x14ac:dyDescent="0.3">
      <c r="B202" s="118"/>
      <c r="D202" s="120"/>
      <c r="E202" s="104"/>
      <c r="F202" s="104"/>
      <c r="G202" s="104"/>
      <c r="H202" s="104"/>
    </row>
    <row r="203" spans="2:8" x14ac:dyDescent="0.3">
      <c r="B203" s="118"/>
      <c r="D203" s="120"/>
      <c r="E203" s="104"/>
      <c r="F203" s="104"/>
      <c r="G203" s="104"/>
      <c r="H203" s="104"/>
    </row>
    <row r="204" spans="2:8" x14ac:dyDescent="0.3">
      <c r="B204" s="118"/>
      <c r="D204" s="120"/>
      <c r="E204" s="104"/>
      <c r="F204" s="104"/>
      <c r="G204" s="104"/>
      <c r="H204" s="104"/>
    </row>
    <row r="205" spans="2:8" x14ac:dyDescent="0.3">
      <c r="B205" s="118"/>
      <c r="D205" s="120"/>
      <c r="E205" s="104"/>
      <c r="F205" s="104"/>
      <c r="G205" s="104"/>
      <c r="H205" s="104"/>
    </row>
    <row r="206" spans="2:8" x14ac:dyDescent="0.3">
      <c r="B206" s="118"/>
      <c r="D206" s="120"/>
      <c r="E206" s="104"/>
      <c r="F206" s="104"/>
      <c r="G206" s="104"/>
      <c r="H206" s="104"/>
    </row>
    <row r="207" spans="2:8" x14ac:dyDescent="0.3">
      <c r="B207" s="118"/>
      <c r="D207" s="120"/>
      <c r="E207" s="104"/>
      <c r="F207" s="104"/>
      <c r="G207" s="104"/>
      <c r="H207" s="104"/>
    </row>
    <row r="208" spans="2:8" x14ac:dyDescent="0.3">
      <c r="B208" s="118"/>
      <c r="D208" s="120"/>
      <c r="E208" s="104"/>
      <c r="F208" s="104"/>
      <c r="G208" s="104"/>
      <c r="H208" s="104"/>
    </row>
    <row r="209" spans="2:8" x14ac:dyDescent="0.3">
      <c r="B209" s="118"/>
      <c r="D209" s="120"/>
      <c r="E209" s="104"/>
      <c r="F209" s="104"/>
      <c r="G209" s="104"/>
      <c r="H209" s="104"/>
    </row>
    <row r="210" spans="2:8" x14ac:dyDescent="0.3">
      <c r="B210" s="118"/>
      <c r="D210" s="120"/>
      <c r="E210" s="104"/>
      <c r="F210" s="104"/>
      <c r="G210" s="104"/>
      <c r="H210" s="104"/>
    </row>
    <row r="211" spans="2:8" x14ac:dyDescent="0.3">
      <c r="B211" s="118"/>
      <c r="D211" s="120"/>
      <c r="E211" s="104"/>
      <c r="F211" s="104"/>
      <c r="G211" s="104"/>
      <c r="H211" s="104"/>
    </row>
    <row r="212" spans="2:8" x14ac:dyDescent="0.3">
      <c r="B212" s="118"/>
      <c r="D212" s="120"/>
      <c r="E212" s="104"/>
      <c r="F212" s="104"/>
      <c r="G212" s="104"/>
      <c r="H212" s="104"/>
    </row>
    <row r="213" spans="2:8" x14ac:dyDescent="0.3">
      <c r="B213" s="118"/>
      <c r="D213" s="120"/>
      <c r="E213" s="104"/>
      <c r="F213" s="104"/>
      <c r="G213" s="104"/>
      <c r="H213" s="104"/>
    </row>
    <row r="214" spans="2:8" x14ac:dyDescent="0.3">
      <c r="B214" s="118"/>
      <c r="D214" s="120"/>
      <c r="E214" s="104"/>
      <c r="F214" s="104"/>
      <c r="G214" s="104"/>
      <c r="H214" s="104"/>
    </row>
    <row r="215" spans="2:8" x14ac:dyDescent="0.3">
      <c r="B215" s="118"/>
      <c r="D215" s="120"/>
      <c r="E215" s="104"/>
      <c r="F215" s="104"/>
      <c r="G215" s="104"/>
      <c r="H215" s="104"/>
    </row>
    <row r="216" spans="2:8" x14ac:dyDescent="0.3">
      <c r="B216" s="118"/>
      <c r="D216" s="120"/>
      <c r="E216" s="104"/>
      <c r="F216" s="104"/>
      <c r="G216" s="104"/>
      <c r="H216" s="104"/>
    </row>
    <row r="217" spans="2:8" x14ac:dyDescent="0.3">
      <c r="B217" s="118"/>
      <c r="D217" s="120"/>
      <c r="E217" s="104"/>
      <c r="F217" s="104"/>
      <c r="G217" s="104"/>
      <c r="H217" s="104"/>
    </row>
    <row r="218" spans="2:8" x14ac:dyDescent="0.3">
      <c r="B218" s="118"/>
      <c r="D218" s="120"/>
      <c r="E218" s="104"/>
      <c r="F218" s="104"/>
      <c r="G218" s="104"/>
      <c r="H218" s="104"/>
    </row>
    <row r="219" spans="2:8" x14ac:dyDescent="0.3">
      <c r="B219" s="118"/>
      <c r="D219" s="120"/>
      <c r="E219" s="104"/>
      <c r="F219" s="104"/>
      <c r="G219" s="104"/>
      <c r="H219" s="104"/>
    </row>
    <row r="220" spans="2:8" x14ac:dyDescent="0.3">
      <c r="B220" s="118"/>
      <c r="D220" s="120"/>
      <c r="E220" s="104"/>
      <c r="F220" s="104"/>
      <c r="G220" s="104"/>
      <c r="H220" s="104"/>
    </row>
    <row r="221" spans="2:8" x14ac:dyDescent="0.3">
      <c r="B221" s="118"/>
      <c r="D221" s="120"/>
      <c r="E221" s="104"/>
      <c r="F221" s="104"/>
      <c r="G221" s="104"/>
      <c r="H221" s="104"/>
    </row>
    <row r="222" spans="2:8" x14ac:dyDescent="0.3">
      <c r="B222" s="118"/>
      <c r="D222" s="120"/>
      <c r="E222" s="104"/>
      <c r="F222" s="104"/>
      <c r="G222" s="104"/>
      <c r="H222" s="104"/>
    </row>
    <row r="223" spans="2:8" x14ac:dyDescent="0.3">
      <c r="B223" s="118"/>
      <c r="D223" s="120"/>
      <c r="E223" s="104"/>
      <c r="F223" s="104"/>
      <c r="G223" s="104"/>
      <c r="H223" s="104"/>
    </row>
    <row r="224" spans="2:8" x14ac:dyDescent="0.3">
      <c r="B224" s="118"/>
      <c r="D224" s="120"/>
      <c r="E224" s="104"/>
      <c r="F224" s="104"/>
      <c r="G224" s="104"/>
      <c r="H224" s="104"/>
    </row>
    <row r="225" spans="2:8" x14ac:dyDescent="0.3">
      <c r="B225" s="118"/>
      <c r="D225" s="120"/>
      <c r="E225" s="104"/>
      <c r="F225" s="104"/>
      <c r="G225" s="104"/>
      <c r="H225" s="104"/>
    </row>
    <row r="226" spans="2:8" x14ac:dyDescent="0.3">
      <c r="B226" s="118"/>
      <c r="D226" s="120"/>
      <c r="E226" s="104"/>
      <c r="F226" s="104"/>
      <c r="G226" s="104"/>
      <c r="H226" s="104"/>
    </row>
    <row r="227" spans="2:8" x14ac:dyDescent="0.3">
      <c r="B227" s="118"/>
      <c r="D227" s="120"/>
      <c r="E227" s="104"/>
      <c r="F227" s="104"/>
      <c r="G227" s="104"/>
      <c r="H227" s="104"/>
    </row>
    <row r="228" spans="2:8" x14ac:dyDescent="0.3">
      <c r="B228" s="118"/>
      <c r="D228" s="120"/>
      <c r="E228" s="104"/>
      <c r="F228" s="104"/>
      <c r="G228" s="104"/>
      <c r="H228" s="104"/>
    </row>
    <row r="229" spans="2:8" x14ac:dyDescent="0.3">
      <c r="B229" s="118"/>
      <c r="D229" s="120"/>
      <c r="E229" s="104"/>
      <c r="F229" s="104"/>
      <c r="G229" s="104"/>
      <c r="H229" s="104"/>
    </row>
    <row r="230" spans="2:8" x14ac:dyDescent="0.3">
      <c r="B230" s="118"/>
      <c r="D230" s="120"/>
      <c r="E230" s="104"/>
      <c r="F230" s="104"/>
      <c r="G230" s="104"/>
      <c r="H230" s="104"/>
    </row>
    <row r="231" spans="2:8" x14ac:dyDescent="0.3">
      <c r="B231" s="118"/>
      <c r="D231" s="120"/>
      <c r="E231" s="104"/>
      <c r="F231" s="104"/>
      <c r="G231" s="104"/>
      <c r="H231" s="104"/>
    </row>
    <row r="232" spans="2:8" x14ac:dyDescent="0.3">
      <c r="B232" s="118"/>
      <c r="D232" s="120"/>
      <c r="E232" s="104"/>
      <c r="F232" s="104"/>
      <c r="G232" s="104"/>
      <c r="H232" s="104"/>
    </row>
    <row r="233" spans="2:8" x14ac:dyDescent="0.3">
      <c r="B233" s="118"/>
      <c r="D233" s="120"/>
      <c r="E233" s="104"/>
      <c r="F233" s="104"/>
      <c r="G233" s="104"/>
      <c r="H233" s="104"/>
    </row>
    <row r="234" spans="2:8" x14ac:dyDescent="0.3">
      <c r="B234" s="118"/>
      <c r="D234" s="120"/>
      <c r="E234" s="104"/>
      <c r="F234" s="104"/>
      <c r="G234" s="104"/>
      <c r="H234" s="104"/>
    </row>
    <row r="235" spans="2:8" x14ac:dyDescent="0.3">
      <c r="B235" s="118"/>
      <c r="D235" s="120"/>
      <c r="E235" s="104"/>
      <c r="F235" s="104"/>
      <c r="G235" s="104"/>
      <c r="H235" s="104"/>
    </row>
    <row r="236" spans="2:8" x14ac:dyDescent="0.3">
      <c r="B236" s="118"/>
      <c r="D236" s="120"/>
      <c r="E236" s="104"/>
      <c r="F236" s="104"/>
      <c r="G236" s="104"/>
      <c r="H236" s="104"/>
    </row>
    <row r="237" spans="2:8" x14ac:dyDescent="0.3">
      <c r="B237" s="118"/>
      <c r="D237" s="120"/>
      <c r="E237" s="104"/>
      <c r="F237" s="104"/>
      <c r="G237" s="104"/>
      <c r="H237" s="104"/>
    </row>
    <row r="238" spans="2:8" x14ac:dyDescent="0.3">
      <c r="B238" s="118"/>
      <c r="D238" s="120"/>
      <c r="E238" s="104"/>
      <c r="F238" s="104"/>
      <c r="G238" s="104"/>
      <c r="H238" s="104"/>
    </row>
    <row r="239" spans="2:8" x14ac:dyDescent="0.3">
      <c r="B239" s="118"/>
      <c r="D239" s="120"/>
      <c r="E239" s="104"/>
      <c r="F239" s="104"/>
      <c r="G239" s="104"/>
      <c r="H239" s="104"/>
    </row>
    <row r="240" spans="2:8" x14ac:dyDescent="0.3">
      <c r="B240" s="118"/>
      <c r="D240" s="120"/>
      <c r="E240" s="104"/>
      <c r="F240" s="104"/>
      <c r="G240" s="104"/>
      <c r="H240" s="104"/>
    </row>
    <row r="241" spans="2:8" x14ac:dyDescent="0.3">
      <c r="B241" s="118"/>
      <c r="D241" s="120"/>
      <c r="E241" s="104"/>
      <c r="F241" s="104"/>
      <c r="G241" s="104"/>
      <c r="H241" s="104"/>
    </row>
    <row r="242" spans="2:8" x14ac:dyDescent="0.3">
      <c r="B242" s="118"/>
      <c r="D242" s="120"/>
      <c r="E242" s="104"/>
      <c r="F242" s="104"/>
      <c r="G242" s="104"/>
      <c r="H242" s="104"/>
    </row>
    <row r="243" spans="2:8" x14ac:dyDescent="0.3">
      <c r="B243" s="118"/>
      <c r="D243" s="120"/>
      <c r="E243" s="104"/>
      <c r="F243" s="104"/>
      <c r="G243" s="104"/>
      <c r="H243" s="104"/>
    </row>
    <row r="244" spans="2:8" x14ac:dyDescent="0.3">
      <c r="B244" s="118"/>
      <c r="D244" s="120"/>
      <c r="E244" s="104"/>
      <c r="F244" s="104"/>
      <c r="G244" s="104"/>
      <c r="H244" s="104"/>
    </row>
    <row r="245" spans="2:8" x14ac:dyDescent="0.3">
      <c r="B245" s="118"/>
      <c r="D245" s="120"/>
      <c r="E245" s="104"/>
      <c r="F245" s="104"/>
      <c r="G245" s="104"/>
      <c r="H245" s="104"/>
    </row>
    <row r="246" spans="2:8" x14ac:dyDescent="0.3">
      <c r="B246" s="118"/>
      <c r="D246" s="120"/>
      <c r="E246" s="104"/>
      <c r="F246" s="104"/>
      <c r="G246" s="104"/>
      <c r="H246" s="104"/>
    </row>
    <row r="247" spans="2:8" x14ac:dyDescent="0.3">
      <c r="B247" s="118"/>
      <c r="D247" s="120"/>
      <c r="E247" s="104"/>
      <c r="F247" s="104"/>
      <c r="G247" s="104"/>
      <c r="H247" s="104"/>
    </row>
    <row r="248" spans="2:8" x14ac:dyDescent="0.3">
      <c r="B248" s="118"/>
      <c r="D248" s="120"/>
      <c r="E248" s="104"/>
      <c r="F248" s="104"/>
      <c r="G248" s="104"/>
      <c r="H248" s="104"/>
    </row>
    <row r="249" spans="2:8" x14ac:dyDescent="0.3">
      <c r="B249" s="118"/>
      <c r="D249" s="120"/>
      <c r="E249" s="104"/>
      <c r="F249" s="104"/>
      <c r="G249" s="104"/>
      <c r="H249" s="104"/>
    </row>
    <row r="250" spans="2:8" x14ac:dyDescent="0.3">
      <c r="B250" s="118"/>
      <c r="D250" s="120"/>
      <c r="E250" s="104"/>
      <c r="F250" s="104"/>
      <c r="G250" s="104"/>
      <c r="H250" s="104"/>
    </row>
    <row r="251" spans="2:8" x14ac:dyDescent="0.3">
      <c r="B251" s="118"/>
      <c r="D251" s="120"/>
      <c r="E251" s="104"/>
      <c r="F251" s="104"/>
      <c r="G251" s="104"/>
      <c r="H251" s="104"/>
    </row>
    <row r="252" spans="2:8" x14ac:dyDescent="0.3">
      <c r="B252" s="118"/>
      <c r="D252" s="120"/>
      <c r="E252" s="104"/>
      <c r="F252" s="104"/>
      <c r="G252" s="104"/>
      <c r="H252" s="104"/>
    </row>
    <row r="253" spans="2:8" x14ac:dyDescent="0.3">
      <c r="B253" s="118"/>
      <c r="D253" s="120"/>
      <c r="E253" s="104"/>
      <c r="F253" s="104"/>
      <c r="G253" s="104"/>
      <c r="H253" s="104"/>
    </row>
    <row r="254" spans="2:8" x14ac:dyDescent="0.3">
      <c r="B254" s="118"/>
      <c r="D254" s="120"/>
      <c r="E254" s="104"/>
      <c r="F254" s="104"/>
      <c r="G254" s="104"/>
      <c r="H254" s="104"/>
    </row>
    <row r="255" spans="2:8" x14ac:dyDescent="0.3">
      <c r="B255" s="118"/>
      <c r="D255" s="120"/>
      <c r="E255" s="104"/>
      <c r="F255" s="104"/>
      <c r="G255" s="104"/>
      <c r="H255" s="104"/>
    </row>
    <row r="256" spans="2:8" x14ac:dyDescent="0.3">
      <c r="B256" s="118"/>
      <c r="D256" s="120"/>
      <c r="E256" s="104"/>
      <c r="F256" s="104"/>
      <c r="G256" s="104"/>
      <c r="H256" s="104"/>
    </row>
    <row r="257" spans="2:8" x14ac:dyDescent="0.3">
      <c r="B257" s="118"/>
      <c r="D257" s="120"/>
      <c r="E257" s="104"/>
      <c r="F257" s="104"/>
      <c r="G257" s="104"/>
      <c r="H257" s="104"/>
    </row>
    <row r="258" spans="2:8" x14ac:dyDescent="0.3">
      <c r="B258" s="118"/>
      <c r="D258" s="120"/>
      <c r="E258" s="104"/>
      <c r="F258" s="104"/>
      <c r="G258" s="104"/>
      <c r="H258" s="104"/>
    </row>
    <row r="259" spans="2:8" x14ac:dyDescent="0.3">
      <c r="B259" s="118"/>
      <c r="D259" s="120"/>
      <c r="E259" s="104"/>
      <c r="F259" s="104"/>
      <c r="G259" s="104"/>
      <c r="H259" s="104"/>
    </row>
    <row r="260" spans="2:8" x14ac:dyDescent="0.3">
      <c r="B260" s="118"/>
      <c r="D260" s="120"/>
      <c r="E260" s="104"/>
      <c r="F260" s="104"/>
      <c r="G260" s="104"/>
      <c r="H260" s="104"/>
    </row>
    <row r="261" spans="2:8" x14ac:dyDescent="0.3">
      <c r="B261" s="118"/>
      <c r="D261" s="120"/>
      <c r="E261" s="104"/>
      <c r="F261" s="104"/>
      <c r="G261" s="104"/>
      <c r="H261" s="104"/>
    </row>
    <row r="262" spans="2:8" x14ac:dyDescent="0.3">
      <c r="B262" s="118"/>
      <c r="D262" s="120"/>
      <c r="E262" s="104"/>
      <c r="F262" s="104"/>
      <c r="G262" s="104"/>
      <c r="H262" s="104"/>
    </row>
    <row r="263" spans="2:8" x14ac:dyDescent="0.3">
      <c r="B263" s="118"/>
      <c r="D263" s="120"/>
      <c r="E263" s="104"/>
      <c r="F263" s="104"/>
      <c r="G263" s="104"/>
      <c r="H263" s="104"/>
    </row>
    <row r="264" spans="2:8" x14ac:dyDescent="0.3">
      <c r="B264" s="118"/>
      <c r="D264" s="120"/>
      <c r="E264" s="104"/>
      <c r="F264" s="104"/>
      <c r="G264" s="104"/>
      <c r="H264" s="104"/>
    </row>
    <row r="265" spans="2:8" x14ac:dyDescent="0.3">
      <c r="B265" s="118"/>
      <c r="D265" s="120"/>
      <c r="E265" s="104"/>
      <c r="F265" s="104"/>
      <c r="G265" s="104"/>
      <c r="H265" s="104"/>
    </row>
    <row r="266" spans="2:8" x14ac:dyDescent="0.3">
      <c r="B266" s="118"/>
      <c r="D266" s="120"/>
      <c r="E266" s="104"/>
      <c r="F266" s="104"/>
      <c r="G266" s="104"/>
      <c r="H266" s="104"/>
    </row>
    <row r="267" spans="2:8" x14ac:dyDescent="0.3">
      <c r="B267" s="118"/>
      <c r="D267" s="120"/>
      <c r="E267" s="104"/>
      <c r="F267" s="104"/>
      <c r="G267" s="104"/>
      <c r="H267" s="104"/>
    </row>
    <row r="268" spans="2:8" x14ac:dyDescent="0.3">
      <c r="B268" s="118"/>
      <c r="D268" s="120"/>
      <c r="E268" s="104"/>
      <c r="F268" s="104"/>
      <c r="G268" s="104"/>
      <c r="H268" s="104"/>
    </row>
    <row r="269" spans="2:8" x14ac:dyDescent="0.3">
      <c r="B269" s="118"/>
      <c r="D269" s="120"/>
      <c r="E269" s="104"/>
      <c r="F269" s="104"/>
      <c r="G269" s="104"/>
      <c r="H269" s="104"/>
    </row>
    <row r="270" spans="2:8" x14ac:dyDescent="0.3">
      <c r="B270" s="118"/>
      <c r="D270" s="120"/>
      <c r="E270" s="104"/>
      <c r="F270" s="104"/>
      <c r="G270" s="104"/>
      <c r="H270" s="104"/>
    </row>
    <row r="271" spans="2:8" x14ac:dyDescent="0.3">
      <c r="B271" s="118"/>
      <c r="D271" s="120"/>
      <c r="E271" s="104"/>
      <c r="F271" s="104"/>
      <c r="G271" s="104"/>
      <c r="H271" s="104"/>
    </row>
    <row r="272" spans="2:8" x14ac:dyDescent="0.3">
      <c r="B272" s="118"/>
      <c r="D272" s="120"/>
      <c r="E272" s="104"/>
      <c r="F272" s="104"/>
      <c r="G272" s="104"/>
      <c r="H272" s="104"/>
    </row>
    <row r="273" spans="2:8" x14ac:dyDescent="0.3">
      <c r="B273" s="118"/>
      <c r="D273" s="120"/>
      <c r="E273" s="104"/>
      <c r="F273" s="104"/>
      <c r="G273" s="104"/>
      <c r="H273" s="104"/>
    </row>
    <row r="274" spans="2:8" x14ac:dyDescent="0.3">
      <c r="B274" s="118"/>
      <c r="D274" s="120"/>
      <c r="E274" s="104"/>
      <c r="F274" s="104"/>
      <c r="G274" s="104"/>
      <c r="H274" s="104"/>
    </row>
    <row r="275" spans="2:8" x14ac:dyDescent="0.3">
      <c r="B275" s="118"/>
      <c r="D275" s="120"/>
      <c r="E275" s="104"/>
      <c r="F275" s="104"/>
      <c r="G275" s="104"/>
      <c r="H275" s="104"/>
    </row>
    <row r="276" spans="2:8" x14ac:dyDescent="0.3">
      <c r="B276" s="118"/>
      <c r="D276" s="120"/>
      <c r="E276" s="104"/>
      <c r="F276" s="104"/>
      <c r="G276" s="104"/>
      <c r="H276" s="104"/>
    </row>
    <row r="277" spans="2:8" x14ac:dyDescent="0.3">
      <c r="B277" s="118"/>
      <c r="D277" s="120"/>
      <c r="E277" s="104"/>
      <c r="F277" s="104"/>
      <c r="G277" s="104"/>
      <c r="H277" s="104"/>
    </row>
    <row r="278" spans="2:8" x14ac:dyDescent="0.3">
      <c r="B278" s="118"/>
      <c r="D278" s="120"/>
      <c r="E278" s="104"/>
      <c r="F278" s="104"/>
      <c r="G278" s="104"/>
      <c r="H278" s="104"/>
    </row>
    <row r="279" spans="2:8" x14ac:dyDescent="0.3">
      <c r="B279" s="118"/>
      <c r="D279" s="120"/>
      <c r="E279" s="104"/>
      <c r="F279" s="104"/>
      <c r="G279" s="104"/>
      <c r="H279" s="104"/>
    </row>
    <row r="280" spans="2:8" x14ac:dyDescent="0.3">
      <c r="B280" s="118"/>
      <c r="D280" s="120"/>
      <c r="E280" s="104"/>
      <c r="F280" s="104"/>
      <c r="G280" s="104"/>
      <c r="H280" s="104"/>
    </row>
    <row r="281" spans="2:8" x14ac:dyDescent="0.3">
      <c r="B281" s="118"/>
      <c r="D281" s="120"/>
      <c r="E281" s="104"/>
      <c r="F281" s="104"/>
      <c r="G281" s="104"/>
      <c r="H281" s="104"/>
    </row>
    <row r="282" spans="2:8" x14ac:dyDescent="0.3">
      <c r="B282" s="118"/>
      <c r="D282" s="120"/>
      <c r="E282" s="104"/>
      <c r="F282" s="104"/>
      <c r="G282" s="104"/>
      <c r="H282" s="104"/>
    </row>
    <row r="283" spans="2:8" x14ac:dyDescent="0.3">
      <c r="B283" s="118"/>
      <c r="D283" s="120"/>
      <c r="E283" s="104"/>
      <c r="F283" s="104"/>
      <c r="G283" s="104"/>
      <c r="H283" s="104"/>
    </row>
    <row r="284" spans="2:8" x14ac:dyDescent="0.3">
      <c r="B284" s="118"/>
      <c r="D284" s="120"/>
      <c r="E284" s="104"/>
      <c r="F284" s="104"/>
      <c r="G284" s="104"/>
      <c r="H284" s="104"/>
    </row>
    <row r="285" spans="2:8" x14ac:dyDescent="0.3">
      <c r="B285" s="118"/>
      <c r="D285" s="120"/>
      <c r="E285" s="104"/>
      <c r="F285" s="104"/>
      <c r="G285" s="104"/>
      <c r="H285" s="104"/>
    </row>
    <row r="286" spans="2:8" x14ac:dyDescent="0.3">
      <c r="B286" s="118"/>
      <c r="D286" s="120"/>
      <c r="E286" s="104"/>
      <c r="F286" s="104"/>
      <c r="G286" s="104"/>
      <c r="H286" s="104"/>
    </row>
    <row r="287" spans="2:8" x14ac:dyDescent="0.3">
      <c r="B287" s="118"/>
      <c r="D287" s="120"/>
      <c r="E287" s="104"/>
      <c r="F287" s="104"/>
      <c r="G287" s="104"/>
      <c r="H287" s="104"/>
    </row>
    <row r="288" spans="2:8" x14ac:dyDescent="0.3">
      <c r="B288" s="118"/>
      <c r="D288" s="120"/>
      <c r="E288" s="104"/>
      <c r="F288" s="104"/>
      <c r="G288" s="104"/>
      <c r="H288" s="104"/>
    </row>
    <row r="289" spans="2:8" x14ac:dyDescent="0.3">
      <c r="B289" s="118"/>
      <c r="D289" s="120"/>
      <c r="E289" s="104"/>
      <c r="F289" s="104"/>
      <c r="G289" s="104"/>
      <c r="H289" s="104"/>
    </row>
    <row r="290" spans="2:8" x14ac:dyDescent="0.3">
      <c r="B290" s="118"/>
      <c r="D290" s="120"/>
      <c r="E290" s="104"/>
      <c r="F290" s="104"/>
      <c r="G290" s="104"/>
      <c r="H290" s="104"/>
    </row>
    <row r="291" spans="2:8" x14ac:dyDescent="0.3">
      <c r="B291" s="118"/>
      <c r="D291" s="120"/>
      <c r="E291" s="104"/>
      <c r="F291" s="104"/>
      <c r="G291" s="104"/>
      <c r="H291" s="104"/>
    </row>
    <row r="292" spans="2:8" x14ac:dyDescent="0.3">
      <c r="B292" s="118"/>
      <c r="D292" s="120"/>
      <c r="E292" s="104"/>
      <c r="F292" s="104"/>
      <c r="G292" s="104"/>
      <c r="H292" s="104"/>
    </row>
    <row r="293" spans="2:8" x14ac:dyDescent="0.3">
      <c r="B293" s="118"/>
      <c r="D293" s="120"/>
      <c r="E293" s="104"/>
      <c r="F293" s="104"/>
      <c r="G293" s="104"/>
      <c r="H293" s="104"/>
    </row>
    <row r="294" spans="2:8" x14ac:dyDescent="0.3">
      <c r="B294" s="118"/>
      <c r="D294" s="120"/>
      <c r="E294" s="104"/>
      <c r="F294" s="104"/>
      <c r="G294" s="104"/>
      <c r="H294" s="104"/>
    </row>
    <row r="295" spans="2:8" x14ac:dyDescent="0.3">
      <c r="B295" s="118"/>
      <c r="D295" s="120"/>
      <c r="E295" s="104"/>
      <c r="F295" s="104"/>
      <c r="G295" s="104"/>
      <c r="H295" s="104"/>
    </row>
    <row r="296" spans="2:8" x14ac:dyDescent="0.3">
      <c r="B296" s="118"/>
      <c r="D296" s="120"/>
      <c r="E296" s="104"/>
      <c r="F296" s="104"/>
      <c r="G296" s="104"/>
      <c r="H296" s="104"/>
    </row>
    <row r="297" spans="2:8" x14ac:dyDescent="0.3">
      <c r="B297" s="118"/>
      <c r="D297" s="120"/>
      <c r="E297" s="104"/>
      <c r="F297" s="104"/>
      <c r="G297" s="104"/>
      <c r="H297" s="104"/>
    </row>
    <row r="298" spans="2:8" x14ac:dyDescent="0.3">
      <c r="B298" s="118"/>
      <c r="D298" s="120"/>
      <c r="E298" s="104"/>
      <c r="F298" s="104"/>
      <c r="G298" s="104"/>
      <c r="H298" s="104"/>
    </row>
    <row r="299" spans="2:8" x14ac:dyDescent="0.3">
      <c r="B299" s="118"/>
      <c r="D299" s="120"/>
      <c r="E299" s="104"/>
      <c r="F299" s="104"/>
      <c r="G299" s="104"/>
      <c r="H299" s="104"/>
    </row>
    <row r="300" spans="2:8" x14ac:dyDescent="0.3">
      <c r="B300" s="118"/>
      <c r="D300" s="120"/>
      <c r="E300" s="104"/>
      <c r="F300" s="104"/>
      <c r="G300" s="104"/>
      <c r="H300" s="104"/>
    </row>
    <row r="301" spans="2:8" x14ac:dyDescent="0.3">
      <c r="B301" s="118"/>
      <c r="D301" s="120"/>
      <c r="E301" s="104"/>
      <c r="F301" s="104"/>
      <c r="G301" s="104"/>
      <c r="H301" s="104"/>
    </row>
    <row r="302" spans="2:8" x14ac:dyDescent="0.3">
      <c r="B302" s="118"/>
      <c r="D302" s="120"/>
      <c r="E302" s="104"/>
      <c r="F302" s="104"/>
      <c r="G302" s="104"/>
      <c r="H302" s="104"/>
    </row>
    <row r="303" spans="2:8" x14ac:dyDescent="0.3">
      <c r="B303" s="118"/>
      <c r="D303" s="120"/>
      <c r="E303" s="104"/>
      <c r="F303" s="104"/>
      <c r="G303" s="104"/>
      <c r="H303" s="104"/>
    </row>
    <row r="304" spans="2:8" x14ac:dyDescent="0.3">
      <c r="B304" s="118"/>
      <c r="D304" s="120"/>
      <c r="E304" s="104"/>
      <c r="F304" s="104"/>
      <c r="G304" s="104"/>
      <c r="H304" s="104"/>
    </row>
    <row r="305" spans="2:8" x14ac:dyDescent="0.3">
      <c r="B305" s="118"/>
      <c r="D305" s="120"/>
      <c r="E305" s="104"/>
      <c r="F305" s="104"/>
      <c r="G305" s="104"/>
      <c r="H305" s="104"/>
    </row>
    <row r="306" spans="2:8" x14ac:dyDescent="0.3">
      <c r="B306" s="118"/>
      <c r="D306" s="120"/>
      <c r="E306" s="104"/>
      <c r="F306" s="104"/>
      <c r="G306" s="104"/>
      <c r="H306" s="104"/>
    </row>
    <row r="307" spans="2:8" x14ac:dyDescent="0.3">
      <c r="B307" s="118"/>
      <c r="D307" s="120"/>
      <c r="E307" s="104"/>
      <c r="F307" s="104"/>
      <c r="G307" s="104"/>
      <c r="H307" s="104"/>
    </row>
    <row r="308" spans="2:8" x14ac:dyDescent="0.3">
      <c r="B308" s="118"/>
      <c r="D308" s="120"/>
      <c r="E308" s="104"/>
      <c r="F308" s="104"/>
      <c r="G308" s="104"/>
      <c r="H308" s="104"/>
    </row>
    <row r="309" spans="2:8" x14ac:dyDescent="0.3">
      <c r="B309" s="118"/>
      <c r="D309" s="120"/>
      <c r="E309" s="104"/>
      <c r="F309" s="104"/>
      <c r="G309" s="104"/>
      <c r="H309" s="104"/>
    </row>
    <row r="310" spans="2:8" x14ac:dyDescent="0.3">
      <c r="B310" s="118"/>
      <c r="D310" s="120"/>
      <c r="E310" s="104"/>
      <c r="F310" s="104"/>
      <c r="G310" s="104"/>
      <c r="H310" s="104"/>
    </row>
    <row r="311" spans="2:8" x14ac:dyDescent="0.3">
      <c r="B311" s="118"/>
      <c r="D311" s="120"/>
      <c r="E311" s="104"/>
      <c r="F311" s="104"/>
      <c r="G311" s="104"/>
      <c r="H311" s="104"/>
    </row>
    <row r="312" spans="2:8" x14ac:dyDescent="0.3">
      <c r="B312" s="118"/>
      <c r="D312" s="120"/>
      <c r="E312" s="104"/>
      <c r="F312" s="104"/>
      <c r="G312" s="104"/>
      <c r="H312" s="104"/>
    </row>
    <row r="313" spans="2:8" x14ac:dyDescent="0.3">
      <c r="B313" s="118"/>
      <c r="D313" s="120"/>
      <c r="E313" s="104"/>
      <c r="F313" s="104"/>
      <c r="G313" s="104"/>
      <c r="H313" s="104"/>
    </row>
    <row r="314" spans="2:8" x14ac:dyDescent="0.3">
      <c r="B314" s="118"/>
      <c r="D314" s="120"/>
      <c r="E314" s="104"/>
      <c r="F314" s="104"/>
      <c r="G314" s="104"/>
      <c r="H314" s="104"/>
    </row>
    <row r="315" spans="2:8" x14ac:dyDescent="0.3">
      <c r="B315" s="118"/>
      <c r="D315" s="120"/>
      <c r="E315" s="104"/>
      <c r="F315" s="104"/>
      <c r="G315" s="104"/>
      <c r="H315" s="104"/>
    </row>
    <row r="316" spans="2:8" x14ac:dyDescent="0.3">
      <c r="B316" s="118"/>
      <c r="D316" s="120"/>
      <c r="E316" s="104"/>
      <c r="F316" s="104"/>
      <c r="G316" s="104"/>
      <c r="H316" s="104"/>
    </row>
    <row r="317" spans="2:8" x14ac:dyDescent="0.3">
      <c r="B317" s="118"/>
      <c r="D317" s="120"/>
      <c r="E317" s="104"/>
      <c r="F317" s="104"/>
      <c r="G317" s="104"/>
      <c r="H317" s="104"/>
    </row>
    <row r="318" spans="2:8" x14ac:dyDescent="0.3">
      <c r="B318" s="118"/>
      <c r="D318" s="120"/>
      <c r="E318" s="104"/>
      <c r="F318" s="104"/>
      <c r="G318" s="104"/>
      <c r="H318" s="104"/>
    </row>
    <row r="319" spans="2:8" x14ac:dyDescent="0.3">
      <c r="B319" s="118"/>
      <c r="D319" s="120"/>
      <c r="E319" s="104"/>
      <c r="F319" s="104"/>
      <c r="G319" s="104"/>
      <c r="H319" s="104"/>
    </row>
    <row r="320" spans="2:8" x14ac:dyDescent="0.3">
      <c r="B320" s="118"/>
      <c r="D320" s="120"/>
      <c r="E320" s="104"/>
      <c r="F320" s="104"/>
      <c r="G320" s="104"/>
      <c r="H320" s="104"/>
    </row>
    <row r="321" spans="2:8" x14ac:dyDescent="0.3">
      <c r="B321" s="118"/>
      <c r="D321" s="120"/>
      <c r="E321" s="104"/>
      <c r="F321" s="104"/>
      <c r="G321" s="104"/>
      <c r="H321" s="104"/>
    </row>
    <row r="322" spans="2:8" x14ac:dyDescent="0.3">
      <c r="B322" s="118"/>
      <c r="D322" s="120"/>
      <c r="E322" s="104"/>
      <c r="F322" s="104"/>
      <c r="G322" s="104"/>
      <c r="H322" s="104"/>
    </row>
    <row r="323" spans="2:8" x14ac:dyDescent="0.3">
      <c r="B323" s="118"/>
      <c r="D323" s="120"/>
      <c r="E323" s="104"/>
      <c r="F323" s="104"/>
      <c r="G323" s="104"/>
      <c r="H323" s="104"/>
    </row>
    <row r="324" spans="2:8" x14ac:dyDescent="0.3">
      <c r="B324" s="118"/>
      <c r="D324" s="120"/>
      <c r="E324" s="104"/>
      <c r="F324" s="104"/>
      <c r="G324" s="104"/>
      <c r="H324" s="104"/>
    </row>
    <row r="325" spans="2:8" x14ac:dyDescent="0.3">
      <c r="B325" s="118"/>
      <c r="D325" s="120"/>
      <c r="E325" s="104"/>
      <c r="F325" s="104"/>
      <c r="G325" s="104"/>
      <c r="H325" s="104"/>
    </row>
    <row r="326" spans="2:8" x14ac:dyDescent="0.3">
      <c r="B326" s="118"/>
      <c r="D326" s="120"/>
      <c r="E326" s="104"/>
      <c r="F326" s="104"/>
      <c r="G326" s="104"/>
      <c r="H326" s="104"/>
    </row>
    <row r="327" spans="2:8" x14ac:dyDescent="0.3">
      <c r="B327" s="118"/>
      <c r="D327" s="120"/>
      <c r="E327" s="104"/>
      <c r="F327" s="104"/>
      <c r="G327" s="104"/>
      <c r="H327" s="104"/>
    </row>
    <row r="328" spans="2:8" x14ac:dyDescent="0.3">
      <c r="B328" s="118"/>
      <c r="D328" s="120"/>
      <c r="E328" s="104"/>
      <c r="F328" s="104"/>
      <c r="G328" s="104"/>
      <c r="H328" s="104"/>
    </row>
    <row r="329" spans="2:8" x14ac:dyDescent="0.3">
      <c r="B329" s="118"/>
      <c r="D329" s="120"/>
      <c r="E329" s="104"/>
      <c r="F329" s="104"/>
      <c r="G329" s="104"/>
      <c r="H329" s="104"/>
    </row>
    <row r="330" spans="2:8" x14ac:dyDescent="0.3">
      <c r="B330" s="118"/>
      <c r="D330" s="120"/>
      <c r="E330" s="104"/>
      <c r="F330" s="104"/>
      <c r="G330" s="104"/>
      <c r="H330" s="104"/>
    </row>
    <row r="331" spans="2:8" x14ac:dyDescent="0.3">
      <c r="B331" s="118"/>
      <c r="D331" s="120"/>
      <c r="E331" s="104"/>
      <c r="F331" s="104"/>
      <c r="G331" s="104"/>
      <c r="H331" s="104"/>
    </row>
    <row r="332" spans="2:8" x14ac:dyDescent="0.3">
      <c r="B332" s="118"/>
      <c r="D332" s="120"/>
      <c r="E332" s="104"/>
      <c r="F332" s="104"/>
      <c r="G332" s="104"/>
      <c r="H332" s="104"/>
    </row>
    <row r="333" spans="2:8" x14ac:dyDescent="0.3">
      <c r="B333" s="118"/>
      <c r="D333" s="120"/>
      <c r="E333" s="104"/>
      <c r="F333" s="104"/>
      <c r="G333" s="104"/>
      <c r="H333" s="104"/>
    </row>
    <row r="334" spans="2:8" x14ac:dyDescent="0.3">
      <c r="B334" s="118"/>
      <c r="D334" s="120"/>
      <c r="E334" s="104"/>
      <c r="F334" s="104"/>
      <c r="G334" s="104"/>
      <c r="H334" s="104"/>
    </row>
    <row r="335" spans="2:8" x14ac:dyDescent="0.3">
      <c r="B335" s="118"/>
      <c r="D335" s="120"/>
      <c r="E335" s="104"/>
      <c r="F335" s="104"/>
      <c r="G335" s="104"/>
      <c r="H335" s="104"/>
    </row>
    <row r="336" spans="2:8" x14ac:dyDescent="0.3">
      <c r="B336" s="118"/>
      <c r="D336" s="120"/>
      <c r="E336" s="104"/>
      <c r="F336" s="104"/>
      <c r="G336" s="104"/>
      <c r="H336" s="104"/>
    </row>
    <row r="337" spans="2:8" x14ac:dyDescent="0.3">
      <c r="B337" s="118"/>
      <c r="D337" s="120"/>
      <c r="E337" s="104"/>
      <c r="F337" s="104"/>
      <c r="G337" s="104"/>
      <c r="H337" s="104"/>
    </row>
    <row r="338" spans="2:8" x14ac:dyDescent="0.3">
      <c r="B338" s="118"/>
      <c r="D338" s="120"/>
      <c r="E338" s="104"/>
      <c r="F338" s="104"/>
      <c r="G338" s="104"/>
      <c r="H338" s="104"/>
    </row>
    <row r="339" spans="2:8" x14ac:dyDescent="0.3">
      <c r="B339" s="118"/>
      <c r="D339" s="120"/>
      <c r="E339" s="104"/>
      <c r="F339" s="104"/>
      <c r="G339" s="104"/>
      <c r="H339" s="104"/>
    </row>
    <row r="340" spans="2:8" x14ac:dyDescent="0.3">
      <c r="B340" s="118"/>
      <c r="D340" s="120"/>
      <c r="E340" s="104"/>
      <c r="F340" s="104"/>
      <c r="G340" s="104"/>
      <c r="H340" s="104"/>
    </row>
    <row r="341" spans="2:8" x14ac:dyDescent="0.3">
      <c r="B341" s="118"/>
      <c r="D341" s="120"/>
      <c r="E341" s="104"/>
      <c r="F341" s="104"/>
      <c r="G341" s="104"/>
      <c r="H341" s="104"/>
    </row>
    <row r="342" spans="2:8" x14ac:dyDescent="0.3">
      <c r="B342" s="118"/>
      <c r="D342" s="120"/>
      <c r="E342" s="104"/>
      <c r="F342" s="104"/>
      <c r="G342" s="104"/>
      <c r="H342" s="104"/>
    </row>
    <row r="343" spans="2:8" x14ac:dyDescent="0.3">
      <c r="B343" s="118"/>
      <c r="D343" s="120"/>
      <c r="E343" s="104"/>
      <c r="F343" s="104"/>
      <c r="G343" s="104"/>
      <c r="H343" s="104"/>
    </row>
    <row r="344" spans="2:8" x14ac:dyDescent="0.3">
      <c r="B344" s="118"/>
      <c r="D344" s="120"/>
      <c r="E344" s="104"/>
      <c r="F344" s="104"/>
      <c r="G344" s="104"/>
      <c r="H344" s="104"/>
    </row>
    <row r="345" spans="2:8" x14ac:dyDescent="0.3">
      <c r="B345" s="118"/>
      <c r="D345" s="120"/>
      <c r="E345" s="104"/>
      <c r="F345" s="104"/>
      <c r="G345" s="104"/>
      <c r="H345" s="104"/>
    </row>
    <row r="346" spans="2:8" x14ac:dyDescent="0.3">
      <c r="B346" s="118"/>
      <c r="D346" s="120"/>
      <c r="E346" s="104"/>
      <c r="F346" s="104"/>
      <c r="G346" s="104"/>
      <c r="H346" s="104"/>
    </row>
    <row r="347" spans="2:8" x14ac:dyDescent="0.3">
      <c r="B347" s="118"/>
      <c r="D347" s="120"/>
      <c r="E347" s="104"/>
      <c r="F347" s="104"/>
      <c r="G347" s="104"/>
      <c r="H347" s="104"/>
    </row>
    <row r="348" spans="2:8" x14ac:dyDescent="0.3">
      <c r="B348" s="118"/>
      <c r="D348" s="120"/>
      <c r="E348" s="104"/>
      <c r="F348" s="104"/>
      <c r="G348" s="104"/>
      <c r="H348" s="104"/>
    </row>
    <row r="349" spans="2:8" x14ac:dyDescent="0.3">
      <c r="B349" s="118"/>
      <c r="D349" s="120"/>
      <c r="E349" s="104"/>
      <c r="F349" s="104"/>
      <c r="G349" s="104"/>
      <c r="H349" s="104"/>
    </row>
    <row r="350" spans="2:8" x14ac:dyDescent="0.3">
      <c r="B350" s="118"/>
      <c r="D350" s="120"/>
      <c r="E350" s="104"/>
      <c r="F350" s="104"/>
      <c r="G350" s="104"/>
      <c r="H350" s="104"/>
    </row>
    <row r="351" spans="2:8" x14ac:dyDescent="0.3">
      <c r="B351" s="118"/>
      <c r="D351" s="120"/>
      <c r="E351" s="104"/>
      <c r="F351" s="104"/>
      <c r="G351" s="104"/>
      <c r="H351" s="104"/>
    </row>
    <row r="352" spans="2:8" x14ac:dyDescent="0.3">
      <c r="B352" s="118"/>
      <c r="D352" s="120"/>
      <c r="E352" s="104"/>
      <c r="F352" s="104"/>
      <c r="G352" s="104"/>
      <c r="H352" s="104"/>
    </row>
    <row r="353" spans="2:8" x14ac:dyDescent="0.3">
      <c r="B353" s="118"/>
      <c r="D353" s="120"/>
      <c r="E353" s="104"/>
      <c r="F353" s="104"/>
      <c r="G353" s="104"/>
      <c r="H353" s="104"/>
    </row>
    <row r="354" spans="2:8" x14ac:dyDescent="0.3">
      <c r="B354" s="118"/>
      <c r="D354" s="120"/>
      <c r="E354" s="104"/>
      <c r="F354" s="104"/>
      <c r="G354" s="104"/>
      <c r="H354" s="104"/>
    </row>
    <row r="355" spans="2:8" x14ac:dyDescent="0.3">
      <c r="B355" s="118"/>
      <c r="D355" s="120"/>
      <c r="E355" s="104"/>
      <c r="F355" s="104"/>
      <c r="G355" s="104"/>
      <c r="H355" s="104"/>
    </row>
    <row r="356" spans="2:8" x14ac:dyDescent="0.3">
      <c r="B356" s="118"/>
      <c r="D356" s="120"/>
      <c r="E356" s="104"/>
      <c r="F356" s="104"/>
      <c r="G356" s="104"/>
      <c r="H356" s="104"/>
    </row>
    <row r="357" spans="2:8" x14ac:dyDescent="0.3">
      <c r="B357" s="118"/>
      <c r="D357" s="120"/>
      <c r="E357" s="104"/>
      <c r="F357" s="104"/>
      <c r="G357" s="104"/>
      <c r="H357" s="104"/>
    </row>
    <row r="358" spans="2:8" x14ac:dyDescent="0.3">
      <c r="B358" s="118"/>
      <c r="D358" s="120"/>
      <c r="E358" s="104"/>
      <c r="F358" s="104"/>
      <c r="G358" s="104"/>
      <c r="H358" s="104"/>
    </row>
    <row r="359" spans="2:8" x14ac:dyDescent="0.3">
      <c r="B359" s="118"/>
      <c r="D359" s="120"/>
      <c r="E359" s="104"/>
      <c r="F359" s="104"/>
      <c r="G359" s="104"/>
      <c r="H359" s="104"/>
    </row>
    <row r="360" spans="2:8" x14ac:dyDescent="0.3">
      <c r="B360" s="118"/>
      <c r="D360" s="120"/>
      <c r="E360" s="104"/>
      <c r="F360" s="104"/>
      <c r="G360" s="104"/>
      <c r="H360" s="104"/>
    </row>
    <row r="361" spans="2:8" x14ac:dyDescent="0.3">
      <c r="B361" s="118"/>
      <c r="D361" s="120"/>
      <c r="E361" s="104"/>
      <c r="F361" s="104"/>
      <c r="G361" s="104"/>
      <c r="H361" s="104"/>
    </row>
    <row r="362" spans="2:8" x14ac:dyDescent="0.3">
      <c r="B362" s="118"/>
      <c r="D362" s="120"/>
      <c r="E362" s="104"/>
      <c r="F362" s="104"/>
      <c r="G362" s="104"/>
      <c r="H362" s="104"/>
    </row>
    <row r="363" spans="2:8" x14ac:dyDescent="0.3">
      <c r="B363" s="118"/>
      <c r="D363" s="120"/>
      <c r="E363" s="104"/>
      <c r="F363" s="104"/>
      <c r="G363" s="104"/>
      <c r="H363" s="104"/>
    </row>
    <row r="364" spans="2:8" x14ac:dyDescent="0.3">
      <c r="B364" s="118"/>
      <c r="D364" s="120"/>
      <c r="E364" s="104"/>
      <c r="F364" s="104"/>
      <c r="G364" s="104"/>
      <c r="H364" s="104"/>
    </row>
    <row r="365" spans="2:8" x14ac:dyDescent="0.3">
      <c r="B365" s="118"/>
      <c r="D365" s="120"/>
      <c r="E365" s="104"/>
      <c r="F365" s="104"/>
      <c r="G365" s="104"/>
      <c r="H365" s="104"/>
    </row>
    <row r="366" spans="2:8" x14ac:dyDescent="0.3">
      <c r="B366" s="118"/>
      <c r="D366" s="120"/>
      <c r="E366" s="104"/>
      <c r="F366" s="104"/>
      <c r="G366" s="104"/>
      <c r="H366" s="104"/>
    </row>
    <row r="367" spans="2:8" x14ac:dyDescent="0.3">
      <c r="B367" s="118"/>
      <c r="D367" s="120"/>
      <c r="E367" s="104"/>
      <c r="F367" s="104"/>
      <c r="G367" s="104"/>
      <c r="H367" s="104"/>
    </row>
    <row r="368" spans="2:8" x14ac:dyDescent="0.3">
      <c r="B368" s="118"/>
      <c r="D368" s="120"/>
      <c r="E368" s="104"/>
      <c r="F368" s="104"/>
      <c r="G368" s="104"/>
      <c r="H368" s="104"/>
    </row>
    <row r="369" spans="2:8" x14ac:dyDescent="0.3">
      <c r="B369" s="118"/>
      <c r="D369" s="120"/>
      <c r="E369" s="104"/>
      <c r="F369" s="104"/>
      <c r="G369" s="104"/>
      <c r="H369" s="104"/>
    </row>
    <row r="370" spans="2:8" x14ac:dyDescent="0.3">
      <c r="B370" s="118"/>
      <c r="D370" s="120"/>
      <c r="E370" s="104"/>
      <c r="F370" s="104"/>
      <c r="G370" s="104"/>
      <c r="H370" s="104"/>
    </row>
    <row r="371" spans="2:8" x14ac:dyDescent="0.3">
      <c r="B371" s="118"/>
      <c r="D371" s="120"/>
      <c r="E371" s="104"/>
      <c r="F371" s="104"/>
      <c r="G371" s="104"/>
      <c r="H371" s="104"/>
    </row>
    <row r="372" spans="2:8" x14ac:dyDescent="0.3">
      <c r="B372" s="118"/>
      <c r="D372" s="120"/>
      <c r="E372" s="104"/>
      <c r="F372" s="104"/>
      <c r="G372" s="104"/>
      <c r="H372" s="104"/>
    </row>
    <row r="373" spans="2:8" x14ac:dyDescent="0.3">
      <c r="B373" s="118"/>
      <c r="D373" s="120"/>
      <c r="E373" s="104"/>
      <c r="F373" s="104"/>
      <c r="G373" s="104"/>
      <c r="H373" s="104"/>
    </row>
    <row r="374" spans="2:8" x14ac:dyDescent="0.3">
      <c r="B374" s="118"/>
      <c r="D374" s="120"/>
      <c r="E374" s="104"/>
      <c r="F374" s="104"/>
      <c r="G374" s="104"/>
      <c r="H374" s="104"/>
    </row>
    <row r="375" spans="2:8" x14ac:dyDescent="0.3">
      <c r="B375" s="118"/>
      <c r="D375" s="120"/>
      <c r="E375" s="104"/>
      <c r="F375" s="104"/>
      <c r="G375" s="104"/>
      <c r="H375" s="104"/>
    </row>
    <row r="376" spans="2:8" x14ac:dyDescent="0.3">
      <c r="B376" s="118"/>
      <c r="D376" s="120"/>
      <c r="E376" s="104"/>
      <c r="F376" s="104"/>
      <c r="G376" s="104"/>
      <c r="H376" s="104"/>
    </row>
    <row r="377" spans="2:8" x14ac:dyDescent="0.3">
      <c r="B377" s="118"/>
      <c r="D377" s="120"/>
      <c r="E377" s="104"/>
      <c r="F377" s="104"/>
      <c r="G377" s="104"/>
      <c r="H377" s="104"/>
    </row>
    <row r="378" spans="2:8" x14ac:dyDescent="0.3">
      <c r="B378" s="118"/>
      <c r="D378" s="120"/>
      <c r="E378" s="104"/>
      <c r="F378" s="104"/>
      <c r="G378" s="104"/>
      <c r="H378" s="104"/>
    </row>
    <row r="379" spans="2:8" x14ac:dyDescent="0.3">
      <c r="B379" s="118"/>
      <c r="D379" s="120"/>
      <c r="E379" s="104"/>
      <c r="F379" s="104"/>
      <c r="G379" s="104"/>
      <c r="H379" s="104"/>
    </row>
    <row r="380" spans="2:8" x14ac:dyDescent="0.3">
      <c r="B380" s="118"/>
      <c r="D380" s="120"/>
      <c r="E380" s="104"/>
      <c r="F380" s="104"/>
      <c r="G380" s="104"/>
      <c r="H380" s="104"/>
    </row>
    <row r="381" spans="2:8" x14ac:dyDescent="0.3">
      <c r="B381" s="118"/>
      <c r="D381" s="120"/>
      <c r="E381" s="104"/>
      <c r="F381" s="104"/>
      <c r="G381" s="104"/>
      <c r="H381" s="104"/>
    </row>
    <row r="382" spans="2:8" x14ac:dyDescent="0.3">
      <c r="B382" s="118"/>
      <c r="D382" s="120"/>
      <c r="E382" s="104"/>
      <c r="F382" s="104"/>
      <c r="G382" s="104"/>
      <c r="H382" s="104"/>
    </row>
    <row r="383" spans="2:8" x14ac:dyDescent="0.3">
      <c r="B383" s="118"/>
      <c r="D383" s="120"/>
      <c r="E383" s="104"/>
      <c r="F383" s="104"/>
      <c r="G383" s="104"/>
      <c r="H383" s="104"/>
    </row>
    <row r="384" spans="2:8" x14ac:dyDescent="0.3">
      <c r="B384" s="118"/>
      <c r="D384" s="120"/>
      <c r="E384" s="104"/>
      <c r="F384" s="104"/>
      <c r="G384" s="104"/>
      <c r="H384" s="104"/>
    </row>
    <row r="385" spans="2:8" x14ac:dyDescent="0.3">
      <c r="B385" s="118"/>
      <c r="D385" s="120"/>
      <c r="E385" s="104"/>
      <c r="F385" s="104"/>
      <c r="G385" s="104"/>
      <c r="H385" s="104"/>
    </row>
    <row r="386" spans="2:8" x14ac:dyDescent="0.3">
      <c r="B386" s="118"/>
      <c r="D386" s="120"/>
      <c r="E386" s="104"/>
      <c r="F386" s="104"/>
      <c r="G386" s="104"/>
      <c r="H386" s="104"/>
    </row>
    <row r="387" spans="2:8" x14ac:dyDescent="0.3">
      <c r="B387" s="118"/>
      <c r="D387" s="120"/>
      <c r="E387" s="104"/>
      <c r="F387" s="104"/>
      <c r="G387" s="104"/>
      <c r="H387" s="104"/>
    </row>
    <row r="388" spans="2:8" x14ac:dyDescent="0.3">
      <c r="B388" s="118"/>
      <c r="D388" s="120"/>
      <c r="E388" s="104"/>
      <c r="F388" s="104"/>
      <c r="G388" s="104"/>
      <c r="H388" s="104"/>
    </row>
    <row r="389" spans="2:8" x14ac:dyDescent="0.3">
      <c r="B389" s="118"/>
      <c r="D389" s="120"/>
      <c r="E389" s="104"/>
      <c r="F389" s="104"/>
      <c r="G389" s="104"/>
      <c r="H389" s="104"/>
    </row>
    <row r="390" spans="2:8" x14ac:dyDescent="0.3">
      <c r="B390" s="118"/>
      <c r="D390" s="120"/>
      <c r="E390" s="104"/>
      <c r="F390" s="104"/>
      <c r="G390" s="104"/>
      <c r="H390" s="104"/>
    </row>
    <row r="391" spans="2:8" x14ac:dyDescent="0.3">
      <c r="B391" s="118"/>
      <c r="D391" s="120"/>
      <c r="E391" s="104"/>
      <c r="F391" s="104"/>
      <c r="G391" s="104"/>
      <c r="H391" s="104"/>
    </row>
    <row r="392" spans="2:8" x14ac:dyDescent="0.3">
      <c r="B392" s="118"/>
      <c r="D392" s="120"/>
      <c r="E392" s="104"/>
      <c r="F392" s="104"/>
      <c r="G392" s="104"/>
      <c r="H392" s="104"/>
    </row>
    <row r="393" spans="2:8" x14ac:dyDescent="0.3">
      <c r="B393" s="118"/>
      <c r="D393" s="120"/>
      <c r="E393" s="104"/>
      <c r="F393" s="104"/>
      <c r="G393" s="104"/>
      <c r="H393" s="104"/>
    </row>
    <row r="394" spans="2:8" x14ac:dyDescent="0.3">
      <c r="B394" s="118"/>
      <c r="D394" s="120"/>
      <c r="E394" s="104"/>
      <c r="F394" s="104"/>
      <c r="G394" s="104"/>
      <c r="H394" s="104"/>
    </row>
    <row r="395" spans="2:8" x14ac:dyDescent="0.3">
      <c r="B395" s="118"/>
      <c r="D395" s="120"/>
      <c r="E395" s="104"/>
      <c r="F395" s="104"/>
      <c r="G395" s="104"/>
      <c r="H395" s="104"/>
    </row>
    <row r="396" spans="2:8" x14ac:dyDescent="0.3">
      <c r="B396" s="118"/>
      <c r="D396" s="120"/>
      <c r="E396" s="104"/>
      <c r="F396" s="104"/>
      <c r="G396" s="104"/>
      <c r="H396" s="104"/>
    </row>
    <row r="397" spans="2:8" x14ac:dyDescent="0.3">
      <c r="B397" s="118"/>
      <c r="D397" s="120"/>
      <c r="E397" s="104"/>
      <c r="F397" s="104"/>
      <c r="G397" s="104"/>
      <c r="H397" s="104"/>
    </row>
    <row r="398" spans="2:8" x14ac:dyDescent="0.3">
      <c r="B398" s="118"/>
      <c r="D398" s="120"/>
      <c r="E398" s="104"/>
      <c r="F398" s="104"/>
      <c r="G398" s="104"/>
      <c r="H398" s="104"/>
    </row>
    <row r="399" spans="2:8" x14ac:dyDescent="0.3">
      <c r="B399" s="118"/>
      <c r="D399" s="120"/>
      <c r="E399" s="104"/>
      <c r="F399" s="104"/>
      <c r="G399" s="104"/>
      <c r="H399" s="104"/>
    </row>
    <row r="400" spans="2:8" x14ac:dyDescent="0.3">
      <c r="B400" s="118"/>
      <c r="D400" s="120"/>
      <c r="E400" s="104"/>
      <c r="F400" s="104"/>
      <c r="G400" s="104"/>
      <c r="H400" s="104"/>
    </row>
    <row r="401" spans="2:8" x14ac:dyDescent="0.3">
      <c r="B401" s="118"/>
      <c r="D401" s="120"/>
      <c r="E401" s="104"/>
      <c r="F401" s="104"/>
      <c r="G401" s="104"/>
      <c r="H401" s="104"/>
    </row>
    <row r="402" spans="2:8" x14ac:dyDescent="0.3">
      <c r="B402" s="118"/>
      <c r="D402" s="120"/>
      <c r="E402" s="104"/>
      <c r="F402" s="104"/>
      <c r="G402" s="104"/>
      <c r="H402" s="104"/>
    </row>
    <row r="403" spans="2:8" x14ac:dyDescent="0.3">
      <c r="B403" s="118"/>
      <c r="D403" s="120"/>
      <c r="E403" s="104"/>
      <c r="F403" s="104"/>
      <c r="G403" s="104"/>
      <c r="H403" s="104"/>
    </row>
    <row r="404" spans="2:8" x14ac:dyDescent="0.3">
      <c r="B404" s="118"/>
      <c r="D404" s="120"/>
      <c r="E404" s="104"/>
      <c r="F404" s="104"/>
      <c r="G404" s="104"/>
      <c r="H404" s="104"/>
    </row>
    <row r="405" spans="2:8" x14ac:dyDescent="0.3">
      <c r="B405" s="118"/>
      <c r="D405" s="120"/>
      <c r="E405" s="104"/>
      <c r="F405" s="104"/>
      <c r="G405" s="104"/>
      <c r="H405" s="104"/>
    </row>
    <row r="406" spans="2:8" x14ac:dyDescent="0.3">
      <c r="B406" s="118"/>
      <c r="D406" s="120"/>
      <c r="E406" s="104"/>
      <c r="F406" s="104"/>
      <c r="G406" s="104"/>
      <c r="H406" s="104"/>
    </row>
    <row r="407" spans="2:8" x14ac:dyDescent="0.3">
      <c r="B407" s="118"/>
      <c r="D407" s="120"/>
      <c r="E407" s="104"/>
      <c r="F407" s="104"/>
      <c r="G407" s="104"/>
      <c r="H407" s="104"/>
    </row>
    <row r="408" spans="2:8" x14ac:dyDescent="0.3">
      <c r="B408" s="118"/>
      <c r="D408" s="120"/>
      <c r="E408" s="104"/>
      <c r="F408" s="104"/>
      <c r="G408" s="104"/>
      <c r="H408" s="104"/>
    </row>
    <row r="409" spans="2:8" x14ac:dyDescent="0.3">
      <c r="B409" s="118"/>
      <c r="D409" s="120"/>
      <c r="E409" s="104"/>
      <c r="F409" s="104"/>
      <c r="G409" s="104"/>
      <c r="H409" s="104"/>
    </row>
    <row r="410" spans="2:8" x14ac:dyDescent="0.3">
      <c r="B410" s="118"/>
      <c r="D410" s="120"/>
      <c r="E410" s="104"/>
      <c r="F410" s="104"/>
      <c r="G410" s="104"/>
      <c r="H410" s="104"/>
    </row>
    <row r="411" spans="2:8" x14ac:dyDescent="0.3">
      <c r="B411" s="118"/>
      <c r="D411" s="120"/>
      <c r="E411" s="104"/>
      <c r="F411" s="104"/>
      <c r="G411" s="104"/>
      <c r="H411" s="104"/>
    </row>
    <row r="412" spans="2:8" x14ac:dyDescent="0.3">
      <c r="B412" s="118"/>
      <c r="D412" s="120"/>
      <c r="E412" s="104"/>
      <c r="F412" s="104"/>
      <c r="G412" s="104"/>
      <c r="H412" s="104"/>
    </row>
    <row r="413" spans="2:8" x14ac:dyDescent="0.3">
      <c r="B413" s="118"/>
      <c r="D413" s="120"/>
      <c r="E413" s="104"/>
      <c r="F413" s="104"/>
      <c r="G413" s="104"/>
      <c r="H413" s="104"/>
    </row>
    <row r="414" spans="2:8" x14ac:dyDescent="0.3">
      <c r="B414" s="118"/>
      <c r="D414" s="120"/>
      <c r="E414" s="104"/>
      <c r="F414" s="104"/>
      <c r="G414" s="104"/>
      <c r="H414" s="104"/>
    </row>
    <row r="415" spans="2:8" x14ac:dyDescent="0.3">
      <c r="B415" s="118"/>
      <c r="D415" s="120"/>
      <c r="E415" s="104"/>
      <c r="F415" s="104"/>
      <c r="G415" s="104"/>
      <c r="H415" s="104"/>
    </row>
    <row r="416" spans="2:8" x14ac:dyDescent="0.3">
      <c r="B416" s="118"/>
      <c r="D416" s="120"/>
      <c r="E416" s="104"/>
      <c r="F416" s="104"/>
      <c r="G416" s="104"/>
      <c r="H416" s="104"/>
    </row>
    <row r="417" spans="2:8" x14ac:dyDescent="0.3">
      <c r="B417" s="118"/>
      <c r="D417" s="120"/>
      <c r="E417" s="104"/>
      <c r="F417" s="104"/>
      <c r="G417" s="104"/>
      <c r="H417" s="104"/>
    </row>
    <row r="418" spans="2:8" x14ac:dyDescent="0.3">
      <c r="B418" s="118"/>
      <c r="D418" s="120"/>
      <c r="E418" s="104"/>
      <c r="F418" s="104"/>
      <c r="G418" s="104"/>
      <c r="H418" s="104"/>
    </row>
    <row r="419" spans="2:8" x14ac:dyDescent="0.3">
      <c r="B419" s="118"/>
      <c r="D419" s="120"/>
      <c r="E419" s="104"/>
      <c r="F419" s="104"/>
      <c r="G419" s="104"/>
      <c r="H419" s="104"/>
    </row>
    <row r="420" spans="2:8" x14ac:dyDescent="0.3">
      <c r="B420" s="118"/>
      <c r="D420" s="120"/>
      <c r="E420" s="104"/>
      <c r="F420" s="104"/>
      <c r="G420" s="104"/>
      <c r="H420" s="104"/>
    </row>
    <row r="421" spans="2:8" x14ac:dyDescent="0.3">
      <c r="B421" s="118"/>
      <c r="D421" s="120"/>
      <c r="E421" s="104"/>
      <c r="F421" s="104"/>
      <c r="G421" s="104"/>
      <c r="H421" s="104"/>
    </row>
    <row r="422" spans="2:8" x14ac:dyDescent="0.3">
      <c r="B422" s="118"/>
      <c r="D422" s="120"/>
      <c r="E422" s="104"/>
      <c r="F422" s="104"/>
      <c r="G422" s="104"/>
      <c r="H422" s="104"/>
    </row>
    <row r="423" spans="2:8" x14ac:dyDescent="0.3">
      <c r="B423" s="118"/>
      <c r="D423" s="120"/>
      <c r="E423" s="104"/>
      <c r="F423" s="104"/>
      <c r="G423" s="104"/>
      <c r="H423" s="104"/>
    </row>
    <row r="424" spans="2:8" x14ac:dyDescent="0.3">
      <c r="B424" s="118"/>
      <c r="D424" s="120"/>
      <c r="E424" s="104"/>
      <c r="F424" s="104"/>
      <c r="G424" s="104"/>
      <c r="H424" s="104"/>
    </row>
    <row r="425" spans="2:8" x14ac:dyDescent="0.3">
      <c r="B425" s="118"/>
      <c r="D425" s="120"/>
      <c r="E425" s="104"/>
      <c r="F425" s="104"/>
      <c r="G425" s="104"/>
      <c r="H425" s="104"/>
    </row>
    <row r="426" spans="2:8" x14ac:dyDescent="0.3">
      <c r="B426" s="118"/>
      <c r="D426" s="120"/>
      <c r="E426" s="104"/>
      <c r="F426" s="104"/>
      <c r="G426" s="104"/>
      <c r="H426" s="104"/>
    </row>
    <row r="427" spans="2:8" x14ac:dyDescent="0.3">
      <c r="B427" s="118"/>
      <c r="D427" s="120"/>
      <c r="E427" s="104"/>
      <c r="F427" s="104"/>
      <c r="G427" s="104"/>
      <c r="H427" s="104"/>
    </row>
    <row r="428" spans="2:8" x14ac:dyDescent="0.3">
      <c r="B428" s="118"/>
      <c r="D428" s="120"/>
      <c r="E428" s="104"/>
      <c r="F428" s="104"/>
      <c r="G428" s="104"/>
      <c r="H428" s="104"/>
    </row>
    <row r="429" spans="2:8" x14ac:dyDescent="0.3">
      <c r="B429" s="118"/>
      <c r="D429" s="120"/>
      <c r="E429" s="104"/>
      <c r="F429" s="104"/>
      <c r="G429" s="104"/>
      <c r="H429" s="104"/>
    </row>
    <row r="430" spans="2:8" x14ac:dyDescent="0.3">
      <c r="B430" s="118"/>
      <c r="D430" s="120"/>
      <c r="E430" s="104"/>
      <c r="F430" s="104"/>
      <c r="G430" s="104"/>
      <c r="H430" s="104"/>
    </row>
    <row r="431" spans="2:8" x14ac:dyDescent="0.3">
      <c r="B431" s="118"/>
      <c r="D431" s="120"/>
      <c r="E431" s="104"/>
      <c r="F431" s="104"/>
      <c r="G431" s="104"/>
      <c r="H431" s="104"/>
    </row>
    <row r="432" spans="2:8" x14ac:dyDescent="0.3">
      <c r="B432" s="118"/>
      <c r="D432" s="120"/>
      <c r="E432" s="104"/>
      <c r="F432" s="104"/>
      <c r="G432" s="104"/>
      <c r="H432" s="104"/>
    </row>
    <row r="433" spans="2:8" x14ac:dyDescent="0.3">
      <c r="B433" s="118"/>
      <c r="D433" s="120"/>
      <c r="E433" s="104"/>
      <c r="F433" s="104"/>
      <c r="G433" s="104"/>
      <c r="H433" s="104"/>
    </row>
    <row r="434" spans="2:8" x14ac:dyDescent="0.3">
      <c r="B434" s="118"/>
      <c r="D434" s="120"/>
      <c r="E434" s="104"/>
      <c r="F434" s="104"/>
      <c r="G434" s="104"/>
      <c r="H434" s="104"/>
    </row>
    <row r="435" spans="2:8" x14ac:dyDescent="0.3">
      <c r="B435" s="118"/>
      <c r="D435" s="120"/>
      <c r="E435" s="104"/>
      <c r="F435" s="104"/>
      <c r="G435" s="104"/>
      <c r="H435" s="104"/>
    </row>
    <row r="436" spans="2:8" x14ac:dyDescent="0.3">
      <c r="B436" s="118"/>
      <c r="D436" s="120"/>
      <c r="E436" s="104"/>
      <c r="F436" s="104"/>
      <c r="G436" s="104"/>
      <c r="H436" s="104"/>
    </row>
    <row r="437" spans="2:8" x14ac:dyDescent="0.3">
      <c r="B437" s="118"/>
      <c r="D437" s="120"/>
      <c r="E437" s="104"/>
      <c r="F437" s="104"/>
      <c r="G437" s="104"/>
      <c r="H437" s="104"/>
    </row>
    <row r="438" spans="2:8" x14ac:dyDescent="0.3">
      <c r="B438" s="118"/>
      <c r="D438" s="120"/>
      <c r="E438" s="104"/>
      <c r="F438" s="104"/>
      <c r="G438" s="104"/>
      <c r="H438" s="104"/>
    </row>
    <row r="439" spans="2:8" x14ac:dyDescent="0.3">
      <c r="B439" s="118"/>
      <c r="D439" s="120"/>
      <c r="E439" s="104"/>
      <c r="F439" s="104"/>
      <c r="G439" s="104"/>
      <c r="H439" s="104"/>
    </row>
    <row r="440" spans="2:8" x14ac:dyDescent="0.3">
      <c r="B440" s="118"/>
      <c r="D440" s="120"/>
      <c r="E440" s="104"/>
      <c r="F440" s="104"/>
      <c r="G440" s="104"/>
      <c r="H440" s="104"/>
    </row>
    <row r="441" spans="2:8" x14ac:dyDescent="0.3">
      <c r="B441" s="118"/>
      <c r="D441" s="120"/>
      <c r="E441" s="104"/>
      <c r="F441" s="104"/>
      <c r="G441" s="104"/>
      <c r="H441" s="104"/>
    </row>
    <row r="442" spans="2:8" x14ac:dyDescent="0.3">
      <c r="B442" s="118"/>
      <c r="D442" s="120"/>
      <c r="E442" s="104"/>
      <c r="F442" s="104"/>
      <c r="G442" s="104"/>
      <c r="H442" s="104"/>
    </row>
    <row r="443" spans="2:8" x14ac:dyDescent="0.3">
      <c r="B443" s="118"/>
      <c r="D443" s="120"/>
      <c r="E443" s="104"/>
      <c r="F443" s="104"/>
      <c r="G443" s="104"/>
      <c r="H443" s="104"/>
    </row>
    <row r="444" spans="2:8" x14ac:dyDescent="0.3">
      <c r="B444" s="118"/>
      <c r="D444" s="120"/>
      <c r="E444" s="104"/>
      <c r="F444" s="104"/>
      <c r="G444" s="104"/>
      <c r="H444" s="104"/>
    </row>
    <row r="445" spans="2:8" x14ac:dyDescent="0.3">
      <c r="B445" s="118"/>
      <c r="D445" s="120"/>
      <c r="E445" s="104"/>
      <c r="F445" s="104"/>
      <c r="G445" s="104"/>
      <c r="H445" s="104"/>
    </row>
    <row r="446" spans="2:8" x14ac:dyDescent="0.3">
      <c r="B446" s="118"/>
      <c r="D446" s="120"/>
      <c r="E446" s="104"/>
      <c r="F446" s="104"/>
      <c r="G446" s="104"/>
      <c r="H446" s="104"/>
    </row>
    <row r="447" spans="2:8" x14ac:dyDescent="0.3">
      <c r="B447" s="118"/>
      <c r="D447" s="120"/>
      <c r="E447" s="104"/>
      <c r="F447" s="104"/>
      <c r="G447" s="104"/>
      <c r="H447" s="104"/>
    </row>
    <row r="448" spans="2:8" x14ac:dyDescent="0.3">
      <c r="B448" s="118"/>
      <c r="D448" s="120"/>
      <c r="E448" s="104"/>
      <c r="F448" s="104"/>
      <c r="G448" s="104"/>
      <c r="H448" s="104"/>
    </row>
    <row r="449" spans="2:8" x14ac:dyDescent="0.3">
      <c r="B449" s="118"/>
      <c r="D449" s="120"/>
      <c r="E449" s="104"/>
      <c r="F449" s="104"/>
      <c r="G449" s="104"/>
      <c r="H449" s="104"/>
    </row>
    <row r="450" spans="2:8" x14ac:dyDescent="0.3">
      <c r="B450" s="118"/>
      <c r="D450" s="120"/>
      <c r="E450" s="104"/>
      <c r="F450" s="104"/>
      <c r="G450" s="104"/>
      <c r="H450" s="104"/>
    </row>
    <row r="451" spans="2:8" x14ac:dyDescent="0.3">
      <c r="B451" s="118"/>
      <c r="D451" s="120"/>
      <c r="E451" s="104"/>
      <c r="F451" s="104"/>
      <c r="G451" s="104"/>
      <c r="H451" s="104"/>
    </row>
    <row r="452" spans="2:8" x14ac:dyDescent="0.3">
      <c r="B452" s="118"/>
      <c r="D452" s="120"/>
      <c r="E452" s="104"/>
      <c r="F452" s="104"/>
      <c r="G452" s="104"/>
      <c r="H452" s="104"/>
    </row>
    <row r="453" spans="2:8" x14ac:dyDescent="0.3">
      <c r="B453" s="118"/>
      <c r="D453" s="120"/>
      <c r="E453" s="104"/>
      <c r="F453" s="104"/>
      <c r="G453" s="104"/>
      <c r="H453" s="104"/>
    </row>
    <row r="454" spans="2:8" x14ac:dyDescent="0.3">
      <c r="B454" s="118"/>
      <c r="D454" s="120"/>
      <c r="E454" s="104"/>
      <c r="F454" s="104"/>
      <c r="G454" s="104"/>
      <c r="H454" s="104"/>
    </row>
    <row r="455" spans="2:8" x14ac:dyDescent="0.3">
      <c r="B455" s="118"/>
      <c r="D455" s="120"/>
      <c r="E455" s="104"/>
      <c r="F455" s="104"/>
      <c r="G455" s="104"/>
      <c r="H455" s="104"/>
    </row>
    <row r="456" spans="2:8" x14ac:dyDescent="0.3">
      <c r="B456" s="118"/>
      <c r="D456" s="120"/>
      <c r="E456" s="104"/>
      <c r="F456" s="104"/>
      <c r="G456" s="104"/>
      <c r="H456" s="104"/>
    </row>
    <row r="457" spans="2:8" x14ac:dyDescent="0.3">
      <c r="B457" s="118"/>
      <c r="D457" s="120"/>
      <c r="E457" s="104"/>
      <c r="F457" s="104"/>
      <c r="G457" s="104"/>
      <c r="H457" s="104"/>
    </row>
    <row r="458" spans="2:8" x14ac:dyDescent="0.3">
      <c r="B458" s="118"/>
      <c r="D458" s="120"/>
      <c r="E458" s="104"/>
      <c r="F458" s="104"/>
      <c r="G458" s="104"/>
      <c r="H458" s="104"/>
    </row>
    <row r="459" spans="2:8" x14ac:dyDescent="0.3">
      <c r="B459" s="118"/>
      <c r="D459" s="120"/>
      <c r="E459" s="104"/>
      <c r="F459" s="104"/>
      <c r="G459" s="104"/>
      <c r="H459" s="104"/>
    </row>
    <row r="460" spans="2:8" x14ac:dyDescent="0.3">
      <c r="B460" s="118"/>
      <c r="D460" s="120"/>
      <c r="E460" s="104"/>
      <c r="F460" s="104"/>
      <c r="G460" s="104"/>
      <c r="H460" s="104"/>
    </row>
    <row r="461" spans="2:8" x14ac:dyDescent="0.3">
      <c r="B461" s="118"/>
      <c r="D461" s="120"/>
      <c r="E461" s="104"/>
      <c r="F461" s="104"/>
      <c r="G461" s="104"/>
      <c r="H461" s="104"/>
    </row>
    <row r="462" spans="2:8" x14ac:dyDescent="0.3">
      <c r="B462" s="118"/>
      <c r="D462" s="120"/>
      <c r="E462" s="104"/>
      <c r="F462" s="104"/>
      <c r="G462" s="104"/>
      <c r="H462" s="104"/>
    </row>
    <row r="463" spans="2:8" x14ac:dyDescent="0.3">
      <c r="B463" s="118"/>
      <c r="D463" s="120"/>
      <c r="E463" s="104"/>
      <c r="F463" s="104"/>
      <c r="G463" s="104"/>
      <c r="H463" s="104"/>
    </row>
    <row r="464" spans="2:8" x14ac:dyDescent="0.3">
      <c r="B464" s="118"/>
      <c r="D464" s="120"/>
      <c r="E464" s="104"/>
      <c r="F464" s="104"/>
      <c r="G464" s="104"/>
      <c r="H464" s="104"/>
    </row>
    <row r="465" spans="2:8" x14ac:dyDescent="0.3">
      <c r="B465" s="118"/>
      <c r="D465" s="120"/>
      <c r="E465" s="104"/>
      <c r="F465" s="104"/>
      <c r="G465" s="104"/>
      <c r="H465" s="104"/>
    </row>
    <row r="466" spans="2:8" x14ac:dyDescent="0.3">
      <c r="B466" s="118"/>
      <c r="D466" s="120"/>
      <c r="E466" s="104"/>
      <c r="F466" s="104"/>
      <c r="G466" s="104"/>
      <c r="H466" s="104"/>
    </row>
    <row r="467" spans="2:8" x14ac:dyDescent="0.3">
      <c r="B467" s="118"/>
      <c r="D467" s="120"/>
      <c r="E467" s="104"/>
      <c r="F467" s="104"/>
      <c r="G467" s="104"/>
      <c r="H467" s="104"/>
    </row>
    <row r="468" spans="2:8" x14ac:dyDescent="0.3">
      <c r="B468" s="118"/>
      <c r="D468" s="120"/>
      <c r="E468" s="104"/>
      <c r="F468" s="104"/>
      <c r="G468" s="104"/>
      <c r="H468" s="104"/>
    </row>
    <row r="469" spans="2:8" x14ac:dyDescent="0.3">
      <c r="B469" s="118"/>
      <c r="D469" s="120"/>
      <c r="E469" s="104"/>
      <c r="F469" s="104"/>
      <c r="G469" s="104"/>
      <c r="H469" s="104"/>
    </row>
    <row r="470" spans="2:8" x14ac:dyDescent="0.3">
      <c r="B470" s="118"/>
      <c r="D470" s="120"/>
      <c r="E470" s="104"/>
      <c r="F470" s="104"/>
      <c r="G470" s="104"/>
      <c r="H470" s="104"/>
    </row>
    <row r="471" spans="2:8" x14ac:dyDescent="0.3">
      <c r="B471" s="118"/>
      <c r="D471" s="120"/>
      <c r="E471" s="104"/>
      <c r="F471" s="104"/>
      <c r="G471" s="104"/>
      <c r="H471" s="104"/>
    </row>
    <row r="472" spans="2:8" x14ac:dyDescent="0.3">
      <c r="B472" s="118"/>
      <c r="D472" s="120"/>
      <c r="E472" s="104"/>
      <c r="F472" s="104"/>
      <c r="G472" s="104"/>
      <c r="H472" s="104"/>
    </row>
    <row r="473" spans="2:8" x14ac:dyDescent="0.3">
      <c r="B473" s="118"/>
      <c r="D473" s="120"/>
      <c r="E473" s="104"/>
      <c r="F473" s="104"/>
      <c r="G473" s="104"/>
      <c r="H473" s="104"/>
    </row>
    <row r="474" spans="2:8" x14ac:dyDescent="0.3">
      <c r="B474" s="118"/>
      <c r="D474" s="120"/>
      <c r="E474" s="104"/>
      <c r="F474" s="104"/>
      <c r="G474" s="104"/>
      <c r="H474" s="104"/>
    </row>
    <row r="475" spans="2:8" x14ac:dyDescent="0.3">
      <c r="B475" s="118"/>
      <c r="D475" s="120"/>
      <c r="E475" s="104"/>
      <c r="F475" s="104"/>
      <c r="G475" s="104"/>
      <c r="H475" s="104"/>
    </row>
    <row r="476" spans="2:8" x14ac:dyDescent="0.3">
      <c r="B476" s="118"/>
      <c r="D476" s="120"/>
      <c r="E476" s="104"/>
      <c r="F476" s="104"/>
      <c r="G476" s="104"/>
      <c r="H476" s="104"/>
    </row>
    <row r="477" spans="2:8" x14ac:dyDescent="0.3">
      <c r="B477" s="118"/>
      <c r="D477" s="120"/>
      <c r="E477" s="104"/>
      <c r="F477" s="104"/>
      <c r="G477" s="104"/>
      <c r="H477" s="104"/>
    </row>
    <row r="478" spans="2:8" x14ac:dyDescent="0.3">
      <c r="B478" s="118"/>
      <c r="D478" s="120"/>
      <c r="E478" s="104"/>
      <c r="F478" s="104"/>
      <c r="G478" s="104"/>
      <c r="H478" s="104"/>
    </row>
    <row r="479" spans="2:8" x14ac:dyDescent="0.3">
      <c r="B479" s="118"/>
      <c r="D479" s="120"/>
      <c r="E479" s="104"/>
      <c r="F479" s="104"/>
      <c r="G479" s="104"/>
      <c r="H479" s="104"/>
    </row>
    <row r="480" spans="2:8" x14ac:dyDescent="0.3">
      <c r="B480" s="118"/>
      <c r="D480" s="120"/>
      <c r="E480" s="104"/>
      <c r="F480" s="104"/>
      <c r="G480" s="104"/>
      <c r="H480" s="104"/>
    </row>
    <row r="481" spans="2:8" x14ac:dyDescent="0.3">
      <c r="B481" s="118"/>
      <c r="D481" s="120"/>
      <c r="E481" s="104"/>
      <c r="F481" s="104"/>
      <c r="G481" s="104"/>
      <c r="H481" s="104"/>
    </row>
    <row r="482" spans="2:8" x14ac:dyDescent="0.3">
      <c r="B482" s="118"/>
      <c r="D482" s="120"/>
      <c r="E482" s="104"/>
      <c r="F482" s="104"/>
      <c r="G482" s="104"/>
      <c r="H482" s="104"/>
    </row>
    <row r="483" spans="2:8" x14ac:dyDescent="0.3">
      <c r="B483" s="118"/>
      <c r="D483" s="120"/>
      <c r="E483" s="104"/>
      <c r="F483" s="104"/>
      <c r="G483" s="104"/>
      <c r="H483" s="104"/>
    </row>
    <row r="484" spans="2:8" x14ac:dyDescent="0.3">
      <c r="B484" s="118"/>
      <c r="D484" s="120"/>
      <c r="E484" s="104"/>
      <c r="F484" s="104"/>
      <c r="G484" s="104"/>
      <c r="H484" s="104"/>
    </row>
    <row r="485" spans="2:8" x14ac:dyDescent="0.3">
      <c r="B485" s="118"/>
      <c r="D485" s="120"/>
      <c r="E485" s="104"/>
      <c r="F485" s="104"/>
      <c r="G485" s="104"/>
      <c r="H485" s="104"/>
    </row>
    <row r="486" spans="2:8" x14ac:dyDescent="0.3">
      <c r="B486" s="118"/>
      <c r="D486" s="120"/>
      <c r="E486" s="104"/>
      <c r="F486" s="104"/>
      <c r="G486" s="104"/>
      <c r="H486" s="104"/>
    </row>
    <row r="487" spans="2:8" x14ac:dyDescent="0.3">
      <c r="B487" s="118"/>
      <c r="D487" s="120"/>
      <c r="E487" s="104"/>
      <c r="F487" s="104"/>
      <c r="G487" s="104"/>
      <c r="H487" s="104"/>
    </row>
    <row r="488" spans="2:8" x14ac:dyDescent="0.3">
      <c r="B488" s="118"/>
      <c r="D488" s="120"/>
      <c r="E488" s="104"/>
      <c r="F488" s="104"/>
      <c r="G488" s="104"/>
      <c r="H488" s="104"/>
    </row>
    <row r="489" spans="2:8" x14ac:dyDescent="0.3">
      <c r="B489" s="118"/>
      <c r="D489" s="120"/>
      <c r="E489" s="104"/>
      <c r="F489" s="104"/>
      <c r="G489" s="104"/>
      <c r="H489" s="104"/>
    </row>
    <row r="490" spans="2:8" x14ac:dyDescent="0.3">
      <c r="B490" s="118"/>
      <c r="D490" s="120"/>
      <c r="E490" s="104"/>
      <c r="F490" s="104"/>
      <c r="G490" s="104"/>
      <c r="H490" s="104"/>
    </row>
    <row r="491" spans="2:8" x14ac:dyDescent="0.3">
      <c r="B491" s="118"/>
      <c r="D491" s="120"/>
      <c r="E491" s="104"/>
      <c r="F491" s="104"/>
      <c r="G491" s="104"/>
      <c r="H491" s="104"/>
    </row>
    <row r="492" spans="2:8" x14ac:dyDescent="0.3">
      <c r="B492" s="118"/>
      <c r="D492" s="120"/>
      <c r="E492" s="104"/>
      <c r="F492" s="104"/>
      <c r="G492" s="104"/>
      <c r="H492" s="104"/>
    </row>
    <row r="493" spans="2:8" x14ac:dyDescent="0.3">
      <c r="B493" s="118"/>
      <c r="D493" s="120"/>
      <c r="E493" s="104"/>
      <c r="F493" s="104"/>
      <c r="G493" s="104"/>
      <c r="H493" s="104"/>
    </row>
    <row r="494" spans="2:8" x14ac:dyDescent="0.3">
      <c r="B494" s="118"/>
      <c r="D494" s="120"/>
      <c r="E494" s="104"/>
      <c r="F494" s="104"/>
      <c r="G494" s="104"/>
      <c r="H494" s="104"/>
    </row>
    <row r="495" spans="2:8" x14ac:dyDescent="0.3">
      <c r="B495" s="118"/>
      <c r="D495" s="120"/>
      <c r="E495" s="104"/>
      <c r="F495" s="104"/>
      <c r="G495" s="104"/>
      <c r="H495" s="104"/>
    </row>
    <row r="496" spans="2:8" x14ac:dyDescent="0.3">
      <c r="B496" s="118"/>
      <c r="D496" s="120"/>
      <c r="E496" s="104"/>
      <c r="F496" s="104"/>
      <c r="G496" s="104"/>
      <c r="H496" s="104"/>
    </row>
    <row r="497" spans="2:8" x14ac:dyDescent="0.3">
      <c r="B497" s="118"/>
      <c r="D497" s="120"/>
      <c r="E497" s="104"/>
      <c r="F497" s="104"/>
      <c r="G497" s="104"/>
      <c r="H497" s="104"/>
    </row>
    <row r="498" spans="2:8" x14ac:dyDescent="0.3">
      <c r="B498" s="118"/>
      <c r="D498" s="120"/>
      <c r="E498" s="104"/>
      <c r="F498" s="104"/>
      <c r="G498" s="104"/>
      <c r="H498" s="104"/>
    </row>
    <row r="499" spans="2:8" x14ac:dyDescent="0.3">
      <c r="B499" s="118"/>
      <c r="D499" s="120"/>
      <c r="E499" s="104"/>
      <c r="F499" s="104"/>
      <c r="G499" s="104"/>
      <c r="H499" s="104"/>
    </row>
    <row r="500" spans="2:8" x14ac:dyDescent="0.3">
      <c r="B500" s="118"/>
      <c r="D500" s="120"/>
      <c r="E500" s="104"/>
      <c r="F500" s="104"/>
      <c r="G500" s="104"/>
      <c r="H500" s="104"/>
    </row>
    <row r="501" spans="2:8" x14ac:dyDescent="0.3">
      <c r="B501" s="118"/>
      <c r="D501" s="120"/>
      <c r="E501" s="104"/>
      <c r="F501" s="104"/>
      <c r="G501" s="104"/>
      <c r="H501" s="104"/>
    </row>
    <row r="502" spans="2:8" x14ac:dyDescent="0.3">
      <c r="B502" s="118"/>
      <c r="D502" s="120"/>
      <c r="E502" s="104"/>
      <c r="F502" s="104"/>
      <c r="G502" s="104"/>
      <c r="H502" s="104"/>
    </row>
    <row r="503" spans="2:8" x14ac:dyDescent="0.3">
      <c r="B503" s="118"/>
      <c r="D503" s="120"/>
      <c r="E503" s="104"/>
      <c r="F503" s="104"/>
      <c r="G503" s="104"/>
      <c r="H503" s="104"/>
    </row>
    <row r="504" spans="2:8" x14ac:dyDescent="0.3">
      <c r="B504" s="118"/>
      <c r="D504" s="120"/>
      <c r="E504" s="104"/>
      <c r="F504" s="104"/>
      <c r="G504" s="104"/>
      <c r="H504" s="104"/>
    </row>
    <row r="505" spans="2:8" x14ac:dyDescent="0.3">
      <c r="B505" s="118"/>
      <c r="D505" s="120"/>
      <c r="E505" s="104"/>
      <c r="F505" s="104"/>
      <c r="G505" s="104"/>
      <c r="H505" s="104"/>
    </row>
    <row r="506" spans="2:8" x14ac:dyDescent="0.3">
      <c r="B506" s="118"/>
      <c r="D506" s="120"/>
      <c r="E506" s="104"/>
      <c r="F506" s="104"/>
      <c r="G506" s="104"/>
      <c r="H506" s="104"/>
    </row>
    <row r="507" spans="2:8" x14ac:dyDescent="0.3">
      <c r="B507" s="118"/>
      <c r="D507" s="120"/>
      <c r="E507" s="104"/>
      <c r="F507" s="104"/>
      <c r="G507" s="104"/>
      <c r="H507" s="104"/>
    </row>
    <row r="508" spans="2:8" x14ac:dyDescent="0.3">
      <c r="B508" s="118"/>
      <c r="D508" s="120"/>
      <c r="E508" s="104"/>
      <c r="F508" s="104"/>
      <c r="G508" s="104"/>
      <c r="H508" s="104"/>
    </row>
    <row r="509" spans="2:8" x14ac:dyDescent="0.3">
      <c r="B509" s="118"/>
      <c r="D509" s="120"/>
      <c r="E509" s="104"/>
      <c r="F509" s="104"/>
      <c r="G509" s="104"/>
      <c r="H509" s="104"/>
    </row>
    <row r="510" spans="2:8" x14ac:dyDescent="0.3">
      <c r="B510" s="118"/>
      <c r="D510" s="120"/>
      <c r="E510" s="104"/>
      <c r="F510" s="104"/>
      <c r="G510" s="104"/>
      <c r="H510" s="104"/>
    </row>
    <row r="511" spans="2:8" x14ac:dyDescent="0.3">
      <c r="B511" s="118"/>
      <c r="D511" s="120"/>
      <c r="E511" s="104"/>
      <c r="F511" s="104"/>
      <c r="G511" s="104"/>
      <c r="H511" s="104"/>
    </row>
    <row r="512" spans="2:8" x14ac:dyDescent="0.3">
      <c r="B512" s="118"/>
      <c r="D512" s="120"/>
      <c r="E512" s="104"/>
      <c r="F512" s="104"/>
      <c r="G512" s="104"/>
      <c r="H512" s="104"/>
    </row>
    <row r="513" spans="2:8" x14ac:dyDescent="0.3">
      <c r="B513" s="118"/>
      <c r="D513" s="120"/>
      <c r="E513" s="104"/>
      <c r="F513" s="104"/>
      <c r="G513" s="104"/>
      <c r="H513" s="104"/>
    </row>
    <row r="514" spans="2:8" x14ac:dyDescent="0.3">
      <c r="B514" s="118"/>
      <c r="D514" s="120"/>
      <c r="E514" s="104"/>
      <c r="F514" s="104"/>
      <c r="G514" s="104"/>
      <c r="H514" s="104"/>
    </row>
    <row r="515" spans="2:8" x14ac:dyDescent="0.3">
      <c r="B515" s="118"/>
      <c r="D515" s="120"/>
      <c r="E515" s="104"/>
      <c r="F515" s="104"/>
      <c r="G515" s="104"/>
      <c r="H515" s="104"/>
    </row>
    <row r="516" spans="2:8" x14ac:dyDescent="0.3">
      <c r="B516" s="118"/>
      <c r="D516" s="120"/>
      <c r="E516" s="104"/>
      <c r="F516" s="104"/>
      <c r="G516" s="104"/>
      <c r="H516" s="104"/>
    </row>
    <row r="517" spans="2:8" x14ac:dyDescent="0.3">
      <c r="B517" s="118"/>
      <c r="D517" s="120"/>
      <c r="E517" s="104"/>
      <c r="F517" s="104"/>
      <c r="G517" s="104"/>
      <c r="H517" s="104"/>
    </row>
    <row r="518" spans="2:8" x14ac:dyDescent="0.3">
      <c r="B518" s="118"/>
      <c r="D518" s="120"/>
      <c r="E518" s="104"/>
      <c r="F518" s="104"/>
      <c r="G518" s="104"/>
      <c r="H518" s="104"/>
    </row>
    <row r="519" spans="2:8" x14ac:dyDescent="0.3">
      <c r="B519" s="118"/>
      <c r="D519" s="120"/>
      <c r="E519" s="104"/>
      <c r="F519" s="104"/>
      <c r="G519" s="104"/>
      <c r="H519" s="104"/>
    </row>
    <row r="520" spans="2:8" x14ac:dyDescent="0.3">
      <c r="B520" s="118"/>
      <c r="D520" s="120"/>
      <c r="E520" s="104"/>
      <c r="F520" s="104"/>
      <c r="G520" s="104"/>
      <c r="H520" s="104"/>
    </row>
    <row r="521" spans="2:8" x14ac:dyDescent="0.3">
      <c r="B521" s="118"/>
      <c r="D521" s="120"/>
      <c r="E521" s="104"/>
      <c r="F521" s="104"/>
      <c r="G521" s="104"/>
      <c r="H521" s="104"/>
    </row>
    <row r="522" spans="2:8" x14ac:dyDescent="0.3">
      <c r="B522" s="118"/>
      <c r="D522" s="120"/>
      <c r="E522" s="104"/>
      <c r="F522" s="104"/>
      <c r="G522" s="104"/>
      <c r="H522" s="104"/>
    </row>
    <row r="523" spans="2:8" x14ac:dyDescent="0.3">
      <c r="B523" s="118"/>
      <c r="D523" s="120"/>
      <c r="E523" s="104"/>
      <c r="F523" s="104"/>
      <c r="G523" s="104"/>
      <c r="H523" s="104"/>
    </row>
    <row r="524" spans="2:8" x14ac:dyDescent="0.3">
      <c r="B524" s="118"/>
      <c r="D524" s="120"/>
      <c r="E524" s="104"/>
      <c r="F524" s="104"/>
      <c r="G524" s="104"/>
      <c r="H524" s="104"/>
    </row>
    <row r="525" spans="2:8" x14ac:dyDescent="0.3">
      <c r="B525" s="118"/>
      <c r="D525" s="120"/>
      <c r="E525" s="104"/>
      <c r="F525" s="104"/>
      <c r="G525" s="104"/>
      <c r="H525" s="104"/>
    </row>
    <row r="526" spans="2:8" x14ac:dyDescent="0.3">
      <c r="B526" s="118"/>
      <c r="D526" s="120"/>
      <c r="E526" s="104"/>
      <c r="F526" s="104"/>
      <c r="G526" s="104"/>
      <c r="H526" s="104"/>
    </row>
    <row r="527" spans="2:8" x14ac:dyDescent="0.3">
      <c r="B527" s="118"/>
      <c r="D527" s="120"/>
      <c r="E527" s="104"/>
      <c r="F527" s="104"/>
      <c r="G527" s="104"/>
      <c r="H527" s="104"/>
    </row>
    <row r="528" spans="2:8" x14ac:dyDescent="0.3">
      <c r="B528" s="118"/>
      <c r="D528" s="120"/>
      <c r="E528" s="104"/>
      <c r="F528" s="104"/>
      <c r="G528" s="104"/>
      <c r="H528" s="104"/>
    </row>
    <row r="529" spans="2:8" x14ac:dyDescent="0.3">
      <c r="B529" s="118"/>
      <c r="D529" s="120"/>
      <c r="E529" s="104"/>
      <c r="F529" s="104"/>
      <c r="G529" s="104"/>
      <c r="H529" s="104"/>
    </row>
    <row r="530" spans="2:8" x14ac:dyDescent="0.3">
      <c r="B530" s="118"/>
      <c r="D530" s="120"/>
      <c r="E530" s="104"/>
      <c r="F530" s="104"/>
      <c r="G530" s="104"/>
      <c r="H530" s="104"/>
    </row>
    <row r="531" spans="2:8" x14ac:dyDescent="0.3">
      <c r="B531" s="118"/>
      <c r="D531" s="120"/>
      <c r="E531" s="104"/>
      <c r="F531" s="104"/>
      <c r="G531" s="104"/>
      <c r="H531" s="104"/>
    </row>
    <row r="532" spans="2:8" x14ac:dyDescent="0.3">
      <c r="B532" s="118"/>
      <c r="D532" s="120"/>
      <c r="E532" s="104"/>
      <c r="F532" s="104"/>
      <c r="G532" s="104"/>
      <c r="H532" s="104"/>
    </row>
    <row r="533" spans="2:8" x14ac:dyDescent="0.3">
      <c r="B533" s="118"/>
      <c r="D533" s="120"/>
      <c r="E533" s="104"/>
      <c r="F533" s="104"/>
      <c r="G533" s="104"/>
      <c r="H533" s="104"/>
    </row>
    <row r="534" spans="2:8" x14ac:dyDescent="0.3">
      <c r="B534" s="118"/>
      <c r="D534" s="120"/>
      <c r="E534" s="104"/>
      <c r="F534" s="104"/>
      <c r="G534" s="104"/>
      <c r="H534" s="104"/>
    </row>
    <row r="535" spans="2:8" x14ac:dyDescent="0.3">
      <c r="B535" s="118"/>
      <c r="D535" s="120"/>
      <c r="E535" s="104"/>
      <c r="F535" s="104"/>
      <c r="G535" s="104"/>
      <c r="H535" s="104"/>
    </row>
    <row r="536" spans="2:8" x14ac:dyDescent="0.3">
      <c r="B536" s="118"/>
      <c r="D536" s="120"/>
      <c r="E536" s="104"/>
      <c r="F536" s="104"/>
      <c r="G536" s="104"/>
      <c r="H536" s="104"/>
    </row>
    <row r="537" spans="2:8" x14ac:dyDescent="0.3">
      <c r="B537" s="118"/>
      <c r="D537" s="120"/>
      <c r="E537" s="104"/>
      <c r="F537" s="104"/>
      <c r="G537" s="104"/>
      <c r="H537" s="104"/>
    </row>
    <row r="538" spans="2:8" x14ac:dyDescent="0.3">
      <c r="B538" s="118"/>
      <c r="D538" s="120"/>
      <c r="E538" s="104"/>
      <c r="F538" s="104"/>
      <c r="G538" s="104"/>
      <c r="H538" s="104"/>
    </row>
    <row r="539" spans="2:8" x14ac:dyDescent="0.3">
      <c r="B539" s="118"/>
      <c r="D539" s="120"/>
      <c r="E539" s="104"/>
      <c r="F539" s="104"/>
      <c r="G539" s="104"/>
      <c r="H539" s="104"/>
    </row>
    <row r="540" spans="2:8" x14ac:dyDescent="0.3">
      <c r="B540" s="118"/>
      <c r="D540" s="120"/>
      <c r="E540" s="104"/>
      <c r="F540" s="104"/>
      <c r="G540" s="104"/>
      <c r="H540" s="104"/>
    </row>
    <row r="541" spans="2:8" x14ac:dyDescent="0.3">
      <c r="B541" s="118"/>
      <c r="D541" s="120"/>
      <c r="E541" s="104"/>
      <c r="F541" s="104"/>
      <c r="G541" s="104"/>
      <c r="H541" s="104"/>
    </row>
    <row r="542" spans="2:8" x14ac:dyDescent="0.3">
      <c r="B542" s="118"/>
      <c r="D542" s="120"/>
      <c r="E542" s="104"/>
      <c r="F542" s="104"/>
      <c r="G542" s="104"/>
      <c r="H542" s="104"/>
    </row>
    <row r="543" spans="2:8" x14ac:dyDescent="0.3">
      <c r="B543" s="118"/>
      <c r="D543" s="120"/>
      <c r="E543" s="104"/>
      <c r="F543" s="104"/>
      <c r="G543" s="104"/>
      <c r="H543" s="104"/>
    </row>
    <row r="544" spans="2:8" x14ac:dyDescent="0.3">
      <c r="B544" s="118"/>
      <c r="D544" s="120"/>
      <c r="E544" s="104"/>
      <c r="F544" s="104"/>
      <c r="G544" s="104"/>
      <c r="H544" s="104"/>
    </row>
    <row r="545" spans="2:8" x14ac:dyDescent="0.3">
      <c r="B545" s="118"/>
      <c r="D545" s="120"/>
      <c r="E545" s="104"/>
      <c r="F545" s="104"/>
      <c r="G545" s="104"/>
      <c r="H545" s="104"/>
    </row>
    <row r="546" spans="2:8" x14ac:dyDescent="0.3">
      <c r="B546" s="118"/>
      <c r="D546" s="120"/>
      <c r="E546" s="104"/>
      <c r="F546" s="104"/>
      <c r="G546" s="104"/>
      <c r="H546" s="104"/>
    </row>
    <row r="547" spans="2:8" x14ac:dyDescent="0.3">
      <c r="B547" s="118"/>
      <c r="D547" s="120"/>
      <c r="E547" s="104"/>
      <c r="F547" s="104"/>
      <c r="G547" s="104"/>
      <c r="H547" s="104"/>
    </row>
    <row r="548" spans="2:8" x14ac:dyDescent="0.3">
      <c r="B548" s="118"/>
      <c r="D548" s="120"/>
      <c r="E548" s="104"/>
      <c r="F548" s="104"/>
      <c r="G548" s="104"/>
      <c r="H548" s="104"/>
    </row>
    <row r="549" spans="2:8" x14ac:dyDescent="0.3">
      <c r="B549" s="118"/>
      <c r="D549" s="120"/>
      <c r="E549" s="104"/>
      <c r="F549" s="104"/>
      <c r="G549" s="104"/>
      <c r="H549" s="104"/>
    </row>
    <row r="550" spans="2:8" x14ac:dyDescent="0.3">
      <c r="B550" s="118"/>
      <c r="D550" s="120"/>
      <c r="E550" s="104"/>
      <c r="F550" s="104"/>
      <c r="G550" s="104"/>
      <c r="H550" s="104"/>
    </row>
    <row r="551" spans="2:8" x14ac:dyDescent="0.3">
      <c r="B551" s="118"/>
      <c r="D551" s="120"/>
      <c r="E551" s="104"/>
      <c r="F551" s="104"/>
      <c r="G551" s="104"/>
      <c r="H551" s="104"/>
    </row>
    <row r="552" spans="2:8" x14ac:dyDescent="0.3">
      <c r="B552" s="118"/>
      <c r="D552" s="120"/>
      <c r="E552" s="104"/>
      <c r="F552" s="104"/>
      <c r="G552" s="104"/>
      <c r="H552" s="104"/>
    </row>
    <row r="553" spans="2:8" x14ac:dyDescent="0.3">
      <c r="B553" s="118"/>
      <c r="D553" s="120"/>
      <c r="E553" s="104"/>
      <c r="F553" s="104"/>
      <c r="G553" s="104"/>
      <c r="H553" s="104"/>
    </row>
    <row r="554" spans="2:8" x14ac:dyDescent="0.3">
      <c r="B554" s="118"/>
      <c r="D554" s="120"/>
      <c r="E554" s="104"/>
      <c r="F554" s="104"/>
      <c r="G554" s="104"/>
      <c r="H554" s="104"/>
    </row>
    <row r="555" spans="2:8" x14ac:dyDescent="0.3">
      <c r="B555" s="118"/>
      <c r="D555" s="120"/>
      <c r="E555" s="104"/>
      <c r="F555" s="104"/>
      <c r="G555" s="104"/>
      <c r="H555" s="104"/>
    </row>
    <row r="556" spans="2:8" x14ac:dyDescent="0.3">
      <c r="B556" s="118"/>
      <c r="D556" s="120"/>
      <c r="E556" s="104"/>
      <c r="F556" s="104"/>
      <c r="G556" s="104"/>
      <c r="H556" s="104"/>
    </row>
    <row r="557" spans="2:8" x14ac:dyDescent="0.3">
      <c r="B557" s="118"/>
      <c r="D557" s="120"/>
      <c r="E557" s="104"/>
      <c r="F557" s="104"/>
      <c r="G557" s="104"/>
      <c r="H557" s="104"/>
    </row>
    <row r="558" spans="2:8" x14ac:dyDescent="0.3">
      <c r="B558" s="118"/>
      <c r="D558" s="120"/>
      <c r="E558" s="104"/>
      <c r="F558" s="104"/>
      <c r="G558" s="104"/>
      <c r="H558" s="104"/>
    </row>
    <row r="559" spans="2:8" x14ac:dyDescent="0.3">
      <c r="B559" s="118"/>
      <c r="D559" s="120"/>
      <c r="E559" s="104"/>
      <c r="F559" s="104"/>
      <c r="G559" s="104"/>
      <c r="H559" s="104"/>
    </row>
    <row r="560" spans="2:8" x14ac:dyDescent="0.3">
      <c r="B560" s="118"/>
      <c r="D560" s="120"/>
      <c r="E560" s="104"/>
      <c r="F560" s="104"/>
      <c r="G560" s="104"/>
      <c r="H560" s="104"/>
    </row>
    <row r="561" spans="2:8" x14ac:dyDescent="0.3">
      <c r="B561" s="118"/>
      <c r="D561" s="120"/>
      <c r="E561" s="104"/>
      <c r="F561" s="104"/>
      <c r="G561" s="104"/>
      <c r="H561" s="104"/>
    </row>
    <row r="562" spans="2:8" x14ac:dyDescent="0.3">
      <c r="B562" s="118"/>
      <c r="D562" s="120"/>
      <c r="E562" s="104"/>
      <c r="F562" s="104"/>
      <c r="G562" s="104"/>
      <c r="H562" s="104"/>
    </row>
    <row r="563" spans="2:8" x14ac:dyDescent="0.3">
      <c r="B563" s="118"/>
      <c r="D563" s="120"/>
      <c r="E563" s="104"/>
      <c r="F563" s="104"/>
      <c r="G563" s="104"/>
      <c r="H563" s="104"/>
    </row>
    <row r="564" spans="2:8" x14ac:dyDescent="0.3">
      <c r="B564" s="118"/>
      <c r="D564" s="120"/>
      <c r="E564" s="104"/>
      <c r="F564" s="104"/>
      <c r="G564" s="104"/>
      <c r="H564" s="104"/>
    </row>
    <row r="565" spans="2:8" x14ac:dyDescent="0.3">
      <c r="B565" s="118"/>
      <c r="D565" s="120"/>
      <c r="E565" s="104"/>
      <c r="F565" s="104"/>
      <c r="G565" s="104"/>
      <c r="H565" s="104"/>
    </row>
    <row r="566" spans="2:8" x14ac:dyDescent="0.3">
      <c r="B566" s="118"/>
      <c r="D566" s="120"/>
      <c r="E566" s="104"/>
      <c r="F566" s="104"/>
      <c r="G566" s="104"/>
      <c r="H566" s="104"/>
    </row>
    <row r="567" spans="2:8" x14ac:dyDescent="0.3">
      <c r="B567" s="118"/>
      <c r="D567" s="120"/>
      <c r="E567" s="104"/>
      <c r="F567" s="104"/>
      <c r="G567" s="104"/>
      <c r="H567" s="104"/>
    </row>
    <row r="568" spans="2:8" x14ac:dyDescent="0.3">
      <c r="B568" s="118"/>
      <c r="D568" s="120"/>
      <c r="E568" s="104"/>
      <c r="F568" s="104"/>
      <c r="G568" s="104"/>
      <c r="H568" s="104"/>
    </row>
    <row r="569" spans="2:8" x14ac:dyDescent="0.3">
      <c r="B569" s="118"/>
      <c r="D569" s="120"/>
      <c r="E569" s="104"/>
      <c r="F569" s="104"/>
      <c r="G569" s="104"/>
      <c r="H569" s="104"/>
    </row>
    <row r="570" spans="2:8" x14ac:dyDescent="0.3">
      <c r="B570" s="118"/>
      <c r="D570" s="120"/>
      <c r="E570" s="104"/>
      <c r="F570" s="104"/>
      <c r="G570" s="104"/>
      <c r="H570" s="104"/>
    </row>
    <row r="571" spans="2:8" x14ac:dyDescent="0.3">
      <c r="B571" s="118"/>
      <c r="D571" s="120"/>
      <c r="E571" s="104"/>
      <c r="F571" s="104"/>
      <c r="G571" s="104"/>
      <c r="H571" s="104"/>
    </row>
    <row r="572" spans="2:8" x14ac:dyDescent="0.3">
      <c r="B572" s="118"/>
      <c r="D572" s="120"/>
      <c r="E572" s="104"/>
      <c r="F572" s="104"/>
      <c r="G572" s="104"/>
      <c r="H572" s="104"/>
    </row>
    <row r="573" spans="2:8" x14ac:dyDescent="0.3">
      <c r="B573" s="118"/>
      <c r="D573" s="120"/>
      <c r="E573" s="104"/>
      <c r="F573" s="104"/>
      <c r="G573" s="104"/>
      <c r="H573" s="104"/>
    </row>
    <row r="574" spans="2:8" x14ac:dyDescent="0.3">
      <c r="B574" s="118"/>
      <c r="D574" s="120"/>
      <c r="E574" s="104"/>
      <c r="F574" s="104"/>
      <c r="G574" s="104"/>
      <c r="H574" s="104"/>
    </row>
    <row r="575" spans="2:8" x14ac:dyDescent="0.3">
      <c r="B575" s="118"/>
      <c r="D575" s="120"/>
      <c r="E575" s="104"/>
      <c r="F575" s="104"/>
      <c r="G575" s="104"/>
      <c r="H575" s="104"/>
    </row>
    <row r="576" spans="2:8" x14ac:dyDescent="0.3">
      <c r="B576" s="118"/>
      <c r="D576" s="120"/>
      <c r="E576" s="104"/>
      <c r="F576" s="104"/>
      <c r="G576" s="104"/>
      <c r="H576" s="104"/>
    </row>
    <row r="577" spans="2:8" x14ac:dyDescent="0.3">
      <c r="B577" s="118"/>
      <c r="D577" s="120"/>
      <c r="E577" s="104"/>
      <c r="F577" s="104"/>
      <c r="G577" s="104"/>
      <c r="H577" s="104"/>
    </row>
    <row r="578" spans="2:8" x14ac:dyDescent="0.3">
      <c r="B578" s="118"/>
      <c r="D578" s="120"/>
      <c r="E578" s="104"/>
      <c r="F578" s="104"/>
      <c r="G578" s="104"/>
      <c r="H578" s="104"/>
    </row>
    <row r="579" spans="2:8" x14ac:dyDescent="0.3">
      <c r="B579" s="118"/>
      <c r="D579" s="120"/>
      <c r="E579" s="104"/>
      <c r="F579" s="104"/>
      <c r="G579" s="104"/>
      <c r="H579" s="104"/>
    </row>
    <row r="580" spans="2:8" x14ac:dyDescent="0.3">
      <c r="B580" s="118"/>
      <c r="D580" s="120"/>
      <c r="E580" s="104"/>
      <c r="F580" s="104"/>
      <c r="G580" s="104"/>
      <c r="H580" s="104"/>
    </row>
    <row r="581" spans="2:8" x14ac:dyDescent="0.3">
      <c r="B581" s="118"/>
      <c r="D581" s="120"/>
      <c r="E581" s="104"/>
      <c r="F581" s="104"/>
      <c r="G581" s="104"/>
      <c r="H581" s="104"/>
    </row>
    <row r="582" spans="2:8" x14ac:dyDescent="0.3">
      <c r="B582" s="118"/>
      <c r="D582" s="120"/>
      <c r="E582" s="104"/>
      <c r="F582" s="104"/>
      <c r="G582" s="104"/>
      <c r="H582" s="104"/>
    </row>
    <row r="583" spans="2:8" x14ac:dyDescent="0.3">
      <c r="B583" s="118"/>
      <c r="D583" s="120"/>
      <c r="E583" s="104"/>
      <c r="F583" s="104"/>
      <c r="G583" s="104"/>
      <c r="H583" s="104"/>
    </row>
    <row r="584" spans="2:8" x14ac:dyDescent="0.3">
      <c r="B584" s="118"/>
      <c r="D584" s="120"/>
      <c r="E584" s="104"/>
      <c r="F584" s="104"/>
      <c r="G584" s="104"/>
      <c r="H584" s="104"/>
    </row>
    <row r="585" spans="2:8" x14ac:dyDescent="0.3">
      <c r="B585" s="118"/>
      <c r="D585" s="120"/>
      <c r="E585" s="104"/>
      <c r="F585" s="104"/>
      <c r="G585" s="104"/>
      <c r="H585" s="104"/>
    </row>
    <row r="586" spans="2:8" x14ac:dyDescent="0.3">
      <c r="B586" s="118"/>
      <c r="D586" s="120"/>
      <c r="E586" s="104"/>
      <c r="F586" s="104"/>
      <c r="G586" s="104"/>
      <c r="H586" s="104"/>
    </row>
    <row r="587" spans="2:8" x14ac:dyDescent="0.3">
      <c r="B587" s="118"/>
      <c r="D587" s="120"/>
      <c r="E587" s="104"/>
      <c r="F587" s="104"/>
      <c r="G587" s="104"/>
      <c r="H587" s="104"/>
    </row>
    <row r="588" spans="2:8" x14ac:dyDescent="0.3">
      <c r="B588" s="118"/>
      <c r="D588" s="120"/>
      <c r="E588" s="104"/>
      <c r="F588" s="104"/>
      <c r="G588" s="104"/>
      <c r="H588" s="104"/>
    </row>
    <row r="589" spans="2:8" x14ac:dyDescent="0.3">
      <c r="B589" s="118"/>
      <c r="D589" s="120"/>
      <c r="E589" s="104"/>
      <c r="F589" s="104"/>
      <c r="G589" s="104"/>
      <c r="H589" s="104"/>
    </row>
    <row r="590" spans="2:8" x14ac:dyDescent="0.3">
      <c r="B590" s="118"/>
      <c r="D590" s="120"/>
      <c r="E590" s="104"/>
      <c r="F590" s="104"/>
      <c r="G590" s="104"/>
      <c r="H590" s="104"/>
    </row>
    <row r="591" spans="2:8" x14ac:dyDescent="0.3">
      <c r="B591" s="118"/>
      <c r="D591" s="120"/>
      <c r="E591" s="104"/>
      <c r="F591" s="104"/>
      <c r="G591" s="104"/>
      <c r="H591" s="104"/>
    </row>
    <row r="592" spans="2:8" x14ac:dyDescent="0.3">
      <c r="B592" s="118"/>
      <c r="D592" s="120"/>
      <c r="E592" s="104"/>
      <c r="F592" s="104"/>
      <c r="G592" s="104"/>
      <c r="H592" s="104"/>
    </row>
    <row r="593" spans="2:8" x14ac:dyDescent="0.3">
      <c r="B593" s="118"/>
      <c r="D593" s="120"/>
      <c r="E593" s="104"/>
      <c r="F593" s="104"/>
      <c r="G593" s="104"/>
      <c r="H593" s="104"/>
    </row>
    <row r="594" spans="2:8" x14ac:dyDescent="0.3">
      <c r="B594" s="118"/>
      <c r="D594" s="120"/>
      <c r="E594" s="104"/>
      <c r="F594" s="104"/>
      <c r="G594" s="104"/>
      <c r="H594" s="104"/>
    </row>
    <row r="595" spans="2:8" x14ac:dyDescent="0.3">
      <c r="B595" s="118"/>
      <c r="D595" s="120"/>
      <c r="E595" s="104"/>
      <c r="F595" s="104"/>
      <c r="G595" s="104"/>
      <c r="H595" s="104"/>
    </row>
    <row r="596" spans="2:8" x14ac:dyDescent="0.3">
      <c r="B596" s="118"/>
      <c r="D596" s="120"/>
      <c r="E596" s="104"/>
      <c r="F596" s="104"/>
      <c r="G596" s="104"/>
      <c r="H596" s="104"/>
    </row>
    <row r="597" spans="2:8" x14ac:dyDescent="0.3">
      <c r="B597" s="118"/>
      <c r="D597" s="120"/>
      <c r="E597" s="104"/>
      <c r="F597" s="104"/>
      <c r="G597" s="104"/>
      <c r="H597" s="104"/>
    </row>
    <row r="598" spans="2:8" x14ac:dyDescent="0.3">
      <c r="B598" s="118"/>
      <c r="D598" s="120"/>
      <c r="E598" s="104"/>
      <c r="F598" s="104"/>
      <c r="G598" s="104"/>
      <c r="H598" s="104"/>
    </row>
    <row r="599" spans="2:8" x14ac:dyDescent="0.3">
      <c r="B599" s="118"/>
      <c r="D599" s="120"/>
      <c r="E599" s="104"/>
      <c r="F599" s="104"/>
      <c r="G599" s="104"/>
      <c r="H599" s="104"/>
    </row>
    <row r="600" spans="2:8" x14ac:dyDescent="0.3">
      <c r="B600" s="118"/>
      <c r="D600" s="120"/>
      <c r="E600" s="104"/>
      <c r="F600" s="104"/>
      <c r="G600" s="104"/>
      <c r="H600" s="104"/>
    </row>
    <row r="601" spans="2:8" x14ac:dyDescent="0.3">
      <c r="B601" s="118"/>
      <c r="D601" s="120"/>
      <c r="E601" s="104"/>
      <c r="F601" s="104"/>
      <c r="G601" s="104"/>
      <c r="H601" s="104"/>
    </row>
    <row r="602" spans="2:8" x14ac:dyDescent="0.3">
      <c r="B602" s="118"/>
      <c r="D602" s="120"/>
      <c r="E602" s="104"/>
      <c r="F602" s="104"/>
      <c r="G602" s="104"/>
      <c r="H602" s="104"/>
    </row>
    <row r="603" spans="2:8" x14ac:dyDescent="0.3">
      <c r="B603" s="118"/>
      <c r="D603" s="120"/>
      <c r="E603" s="104"/>
      <c r="F603" s="104"/>
      <c r="G603" s="104"/>
      <c r="H603" s="104"/>
    </row>
    <row r="604" spans="2:8" x14ac:dyDescent="0.3">
      <c r="B604" s="118"/>
      <c r="D604" s="120"/>
      <c r="E604" s="104"/>
      <c r="F604" s="104"/>
      <c r="G604" s="104"/>
      <c r="H604" s="104"/>
    </row>
    <row r="605" spans="2:8" x14ac:dyDescent="0.3">
      <c r="B605" s="118"/>
      <c r="D605" s="120"/>
      <c r="E605" s="104"/>
      <c r="F605" s="104"/>
      <c r="G605" s="104"/>
      <c r="H605" s="104"/>
    </row>
    <row r="606" spans="2:8" x14ac:dyDescent="0.3">
      <c r="B606" s="118"/>
      <c r="D606" s="120"/>
      <c r="E606" s="104"/>
      <c r="F606" s="104"/>
      <c r="G606" s="104"/>
      <c r="H606" s="104"/>
    </row>
    <row r="607" spans="2:8" x14ac:dyDescent="0.3">
      <c r="B607" s="118"/>
      <c r="D607" s="120"/>
      <c r="E607" s="104"/>
      <c r="F607" s="104"/>
      <c r="G607" s="104"/>
      <c r="H607" s="104"/>
    </row>
    <row r="608" spans="2:8" x14ac:dyDescent="0.3">
      <c r="B608" s="118"/>
      <c r="D608" s="120"/>
      <c r="E608" s="104"/>
      <c r="F608" s="104"/>
      <c r="G608" s="104"/>
      <c r="H608" s="104"/>
    </row>
    <row r="609" spans="2:8" x14ac:dyDescent="0.3">
      <c r="B609" s="118"/>
      <c r="D609" s="120"/>
      <c r="E609" s="104"/>
      <c r="F609" s="104"/>
      <c r="G609" s="104"/>
      <c r="H609" s="104"/>
    </row>
    <row r="610" spans="2:8" x14ac:dyDescent="0.3">
      <c r="B610" s="118"/>
      <c r="D610" s="120"/>
      <c r="E610" s="104"/>
      <c r="F610" s="104"/>
      <c r="G610" s="104"/>
      <c r="H610" s="104"/>
    </row>
    <row r="611" spans="2:8" x14ac:dyDescent="0.3">
      <c r="B611" s="118"/>
      <c r="D611" s="120"/>
      <c r="E611" s="104"/>
      <c r="F611" s="104"/>
      <c r="G611" s="104"/>
      <c r="H611" s="104"/>
    </row>
    <row r="612" spans="2:8" x14ac:dyDescent="0.3">
      <c r="B612" s="118"/>
      <c r="D612" s="120"/>
      <c r="E612" s="104"/>
      <c r="F612" s="104"/>
      <c r="G612" s="104"/>
      <c r="H612" s="104"/>
    </row>
    <row r="613" spans="2:8" x14ac:dyDescent="0.3">
      <c r="B613" s="118"/>
      <c r="D613" s="120"/>
      <c r="E613" s="104"/>
      <c r="F613" s="104"/>
      <c r="G613" s="104"/>
      <c r="H613" s="104"/>
    </row>
    <row r="614" spans="2:8" x14ac:dyDescent="0.3">
      <c r="B614" s="118"/>
      <c r="D614" s="120"/>
      <c r="E614" s="104"/>
      <c r="F614" s="104"/>
      <c r="G614" s="104"/>
      <c r="H614" s="104"/>
    </row>
    <row r="615" spans="2:8" x14ac:dyDescent="0.3">
      <c r="B615" s="118"/>
      <c r="D615" s="120"/>
      <c r="E615" s="104"/>
      <c r="F615" s="104"/>
      <c r="G615" s="104"/>
      <c r="H615" s="104"/>
    </row>
    <row r="616" spans="2:8" x14ac:dyDescent="0.3">
      <c r="B616" s="118"/>
      <c r="D616" s="120"/>
      <c r="E616" s="104"/>
      <c r="F616" s="104"/>
      <c r="G616" s="104"/>
      <c r="H616" s="104"/>
    </row>
    <row r="617" spans="2:8" x14ac:dyDescent="0.3">
      <c r="B617" s="118"/>
      <c r="D617" s="120"/>
      <c r="E617" s="104"/>
      <c r="F617" s="104"/>
      <c r="G617" s="104"/>
      <c r="H617" s="104"/>
    </row>
    <row r="618" spans="2:8" x14ac:dyDescent="0.3">
      <c r="B618" s="118"/>
      <c r="D618" s="120"/>
      <c r="E618" s="104"/>
      <c r="F618" s="104"/>
      <c r="G618" s="104"/>
      <c r="H618" s="104"/>
    </row>
    <row r="619" spans="2:8" x14ac:dyDescent="0.3">
      <c r="B619" s="118"/>
      <c r="D619" s="120"/>
      <c r="E619" s="104"/>
      <c r="F619" s="104"/>
      <c r="G619" s="104"/>
      <c r="H619" s="104"/>
    </row>
    <row r="620" spans="2:8" x14ac:dyDescent="0.3">
      <c r="B620" s="118"/>
      <c r="D620" s="120"/>
      <c r="E620" s="104"/>
      <c r="F620" s="104"/>
      <c r="G620" s="104"/>
      <c r="H620" s="104"/>
    </row>
    <row r="621" spans="2:8" x14ac:dyDescent="0.3">
      <c r="B621" s="118"/>
      <c r="D621" s="120"/>
      <c r="E621" s="104"/>
      <c r="F621" s="104"/>
      <c r="G621" s="104"/>
      <c r="H621" s="104"/>
    </row>
    <row r="622" spans="2:8" x14ac:dyDescent="0.3">
      <c r="B622" s="118"/>
      <c r="D622" s="120"/>
      <c r="E622" s="104"/>
      <c r="F622" s="104"/>
      <c r="G622" s="104"/>
      <c r="H622" s="104"/>
    </row>
    <row r="623" spans="2:8" x14ac:dyDescent="0.3">
      <c r="B623" s="118"/>
      <c r="D623" s="120"/>
      <c r="E623" s="104"/>
      <c r="F623" s="104"/>
      <c r="G623" s="104"/>
      <c r="H623" s="104"/>
    </row>
    <row r="624" spans="2:8" x14ac:dyDescent="0.3">
      <c r="B624" s="118"/>
      <c r="D624" s="120"/>
      <c r="E624" s="104"/>
      <c r="F624" s="104"/>
      <c r="G624" s="104"/>
      <c r="H624" s="104"/>
    </row>
    <row r="625" spans="2:8" x14ac:dyDescent="0.3">
      <c r="B625" s="118"/>
      <c r="D625" s="120"/>
      <c r="E625" s="104"/>
      <c r="F625" s="104"/>
      <c r="G625" s="104"/>
      <c r="H625" s="104"/>
    </row>
    <row r="626" spans="2:8" x14ac:dyDescent="0.3">
      <c r="B626" s="118"/>
      <c r="D626" s="120"/>
      <c r="E626" s="104"/>
      <c r="F626" s="104"/>
      <c r="G626" s="104"/>
      <c r="H626" s="104"/>
    </row>
    <row r="627" spans="2:8" x14ac:dyDescent="0.3">
      <c r="B627" s="118"/>
      <c r="D627" s="120"/>
      <c r="E627" s="104"/>
      <c r="F627" s="104"/>
      <c r="G627" s="104"/>
      <c r="H627" s="104"/>
    </row>
    <row r="628" spans="2:8" x14ac:dyDescent="0.3">
      <c r="B628" s="118"/>
      <c r="D628" s="120"/>
      <c r="E628" s="104"/>
      <c r="F628" s="104"/>
      <c r="G628" s="104"/>
      <c r="H628" s="104"/>
    </row>
    <row r="629" spans="2:8" x14ac:dyDescent="0.3">
      <c r="B629" s="118"/>
      <c r="D629" s="120"/>
      <c r="E629" s="104"/>
      <c r="F629" s="104"/>
      <c r="G629" s="104"/>
      <c r="H629" s="104"/>
    </row>
    <row r="630" spans="2:8" x14ac:dyDescent="0.3">
      <c r="B630" s="118"/>
      <c r="D630" s="120"/>
      <c r="E630" s="104"/>
      <c r="F630" s="104"/>
      <c r="G630" s="104"/>
      <c r="H630" s="104"/>
    </row>
    <row r="631" spans="2:8" x14ac:dyDescent="0.3">
      <c r="B631" s="118"/>
      <c r="D631" s="120"/>
      <c r="E631" s="104"/>
      <c r="F631" s="104"/>
      <c r="G631" s="104"/>
      <c r="H631" s="104"/>
    </row>
    <row r="632" spans="2:8" x14ac:dyDescent="0.3">
      <c r="B632" s="118"/>
      <c r="D632" s="120"/>
      <c r="E632" s="104"/>
      <c r="F632" s="104"/>
      <c r="G632" s="104"/>
      <c r="H632" s="104"/>
    </row>
    <row r="633" spans="2:8" x14ac:dyDescent="0.3">
      <c r="B633" s="118"/>
      <c r="D633" s="120"/>
      <c r="E633" s="104"/>
      <c r="F633" s="104"/>
      <c r="G633" s="104"/>
      <c r="H633" s="104"/>
    </row>
    <row r="634" spans="2:8" x14ac:dyDescent="0.3">
      <c r="B634" s="118"/>
      <c r="D634" s="120"/>
      <c r="E634" s="104"/>
      <c r="F634" s="104"/>
      <c r="G634" s="104"/>
      <c r="H634" s="104"/>
    </row>
    <row r="635" spans="2:8" x14ac:dyDescent="0.3">
      <c r="B635" s="118"/>
      <c r="D635" s="120"/>
      <c r="E635" s="104"/>
      <c r="F635" s="104"/>
      <c r="G635" s="104"/>
      <c r="H635" s="104"/>
    </row>
    <row r="636" spans="2:8" x14ac:dyDescent="0.3">
      <c r="B636" s="118"/>
      <c r="D636" s="120"/>
      <c r="E636" s="104"/>
      <c r="F636" s="104"/>
      <c r="G636" s="104"/>
      <c r="H636" s="104"/>
    </row>
    <row r="637" spans="2:8" x14ac:dyDescent="0.3">
      <c r="B637" s="118"/>
      <c r="D637" s="120"/>
      <c r="E637" s="104"/>
      <c r="F637" s="104"/>
      <c r="G637" s="104"/>
      <c r="H637" s="104"/>
    </row>
    <row r="638" spans="2:8" x14ac:dyDescent="0.3">
      <c r="B638" s="118"/>
      <c r="D638" s="120"/>
      <c r="E638" s="104"/>
      <c r="F638" s="104"/>
      <c r="G638" s="104"/>
      <c r="H638" s="104"/>
    </row>
    <row r="639" spans="2:8" x14ac:dyDescent="0.3">
      <c r="B639" s="118"/>
      <c r="D639" s="120"/>
      <c r="E639" s="104"/>
      <c r="F639" s="104"/>
      <c r="G639" s="104"/>
      <c r="H639" s="104"/>
    </row>
    <row r="640" spans="2:8" x14ac:dyDescent="0.3">
      <c r="B640" s="118"/>
      <c r="D640" s="120"/>
      <c r="E640" s="104"/>
      <c r="F640" s="104"/>
      <c r="G640" s="104"/>
      <c r="H640" s="104"/>
    </row>
    <row r="641" spans="2:8" x14ac:dyDescent="0.3">
      <c r="B641" s="118"/>
      <c r="D641" s="120"/>
      <c r="E641" s="104"/>
      <c r="F641" s="104"/>
      <c r="G641" s="104"/>
      <c r="H641" s="104"/>
    </row>
    <row r="642" spans="2:8" x14ac:dyDescent="0.3">
      <c r="B642" s="118"/>
      <c r="D642" s="120"/>
      <c r="E642" s="104"/>
      <c r="F642" s="104"/>
      <c r="G642" s="104"/>
      <c r="H642" s="104"/>
    </row>
    <row r="643" spans="2:8" x14ac:dyDescent="0.3">
      <c r="B643" s="118"/>
      <c r="D643" s="120"/>
      <c r="E643" s="104"/>
      <c r="F643" s="104"/>
      <c r="G643" s="104"/>
      <c r="H643" s="104"/>
    </row>
    <row r="644" spans="2:8" x14ac:dyDescent="0.3">
      <c r="B644" s="118"/>
      <c r="D644" s="120"/>
      <c r="E644" s="104"/>
      <c r="F644" s="104"/>
      <c r="G644" s="104"/>
      <c r="H644" s="104"/>
    </row>
    <row r="645" spans="2:8" x14ac:dyDescent="0.3">
      <c r="B645" s="118"/>
      <c r="D645" s="120"/>
      <c r="E645" s="104"/>
      <c r="F645" s="104"/>
      <c r="G645" s="104"/>
      <c r="H645" s="104"/>
    </row>
    <row r="646" spans="2:8" x14ac:dyDescent="0.3">
      <c r="B646" s="118"/>
      <c r="D646" s="120"/>
      <c r="E646" s="104"/>
      <c r="F646" s="104"/>
      <c r="G646" s="104"/>
      <c r="H646" s="104"/>
    </row>
    <row r="647" spans="2:8" x14ac:dyDescent="0.3">
      <c r="B647" s="118"/>
      <c r="D647" s="120"/>
      <c r="E647" s="104"/>
      <c r="F647" s="104"/>
      <c r="G647" s="104"/>
      <c r="H647" s="104"/>
    </row>
    <row r="648" spans="2:8" x14ac:dyDescent="0.3">
      <c r="B648" s="118"/>
      <c r="D648" s="120"/>
      <c r="E648" s="104"/>
      <c r="F648" s="104"/>
      <c r="G648" s="104"/>
      <c r="H648" s="104"/>
    </row>
    <row r="649" spans="2:8" x14ac:dyDescent="0.3">
      <c r="B649" s="118"/>
      <c r="D649" s="120"/>
      <c r="E649" s="104"/>
      <c r="F649" s="104"/>
      <c r="G649" s="104"/>
      <c r="H649" s="104"/>
    </row>
    <row r="650" spans="2:8" x14ac:dyDescent="0.3">
      <c r="B650" s="118"/>
      <c r="D650" s="120"/>
      <c r="E650" s="104"/>
      <c r="F650" s="104"/>
      <c r="G650" s="104"/>
      <c r="H650" s="104"/>
    </row>
    <row r="651" spans="2:8" x14ac:dyDescent="0.3">
      <c r="B651" s="118"/>
      <c r="D651" s="120"/>
      <c r="E651" s="104"/>
      <c r="F651" s="104"/>
      <c r="G651" s="104"/>
      <c r="H651" s="104"/>
    </row>
    <row r="652" spans="2:8" x14ac:dyDescent="0.3">
      <c r="B652" s="118"/>
      <c r="D652" s="120"/>
      <c r="E652" s="104"/>
      <c r="F652" s="104"/>
      <c r="G652" s="104"/>
      <c r="H652" s="104"/>
    </row>
    <row r="653" spans="2:8" x14ac:dyDescent="0.3">
      <c r="B653" s="118"/>
      <c r="D653" s="120"/>
      <c r="E653" s="104"/>
      <c r="F653" s="104"/>
      <c r="G653" s="104"/>
      <c r="H653" s="104"/>
    </row>
    <row r="654" spans="2:8" x14ac:dyDescent="0.3">
      <c r="B654" s="118"/>
      <c r="D654" s="120"/>
      <c r="E654" s="104"/>
      <c r="F654" s="104"/>
      <c r="G654" s="104"/>
      <c r="H654" s="104"/>
    </row>
    <row r="655" spans="2:8" x14ac:dyDescent="0.3">
      <c r="B655" s="118"/>
      <c r="D655" s="120"/>
      <c r="E655" s="104"/>
      <c r="F655" s="104"/>
      <c r="G655" s="104"/>
      <c r="H655" s="104"/>
    </row>
    <row r="656" spans="2:8" x14ac:dyDescent="0.3">
      <c r="B656" s="118"/>
      <c r="D656" s="120"/>
      <c r="E656" s="104"/>
      <c r="F656" s="104"/>
      <c r="G656" s="104"/>
      <c r="H656" s="104"/>
    </row>
    <row r="657" spans="2:8" x14ac:dyDescent="0.3">
      <c r="B657" s="118"/>
      <c r="D657" s="120"/>
      <c r="E657" s="104"/>
      <c r="F657" s="104"/>
      <c r="G657" s="104"/>
      <c r="H657" s="104"/>
    </row>
    <row r="658" spans="2:8" x14ac:dyDescent="0.3">
      <c r="B658" s="118"/>
      <c r="D658" s="120"/>
      <c r="E658" s="104"/>
      <c r="F658" s="104"/>
      <c r="G658" s="104"/>
      <c r="H658" s="104"/>
    </row>
    <row r="659" spans="2:8" x14ac:dyDescent="0.3">
      <c r="B659" s="118"/>
      <c r="D659" s="120"/>
      <c r="E659" s="104"/>
      <c r="F659" s="104"/>
      <c r="G659" s="104"/>
      <c r="H659" s="104"/>
    </row>
    <row r="660" spans="2:8" x14ac:dyDescent="0.3">
      <c r="B660" s="118"/>
      <c r="D660" s="120"/>
      <c r="E660" s="104"/>
      <c r="F660" s="104"/>
      <c r="G660" s="104"/>
      <c r="H660" s="104"/>
    </row>
    <row r="661" spans="2:8" x14ac:dyDescent="0.3">
      <c r="B661" s="118"/>
      <c r="D661" s="120"/>
      <c r="E661" s="104"/>
      <c r="F661" s="104"/>
      <c r="G661" s="104"/>
      <c r="H661" s="104"/>
    </row>
    <row r="662" spans="2:8" x14ac:dyDescent="0.3">
      <c r="B662" s="118"/>
      <c r="D662" s="120"/>
      <c r="E662" s="104"/>
      <c r="F662" s="104"/>
      <c r="G662" s="104"/>
      <c r="H662" s="104"/>
    </row>
    <row r="663" spans="2:8" x14ac:dyDescent="0.3">
      <c r="B663" s="118"/>
      <c r="D663" s="120"/>
      <c r="E663" s="104"/>
      <c r="F663" s="104"/>
      <c r="G663" s="104"/>
      <c r="H663" s="104"/>
    </row>
    <row r="664" spans="2:8" x14ac:dyDescent="0.3">
      <c r="B664" s="118"/>
      <c r="D664" s="120"/>
      <c r="E664" s="104"/>
      <c r="F664" s="104"/>
      <c r="G664" s="104"/>
      <c r="H664" s="104"/>
    </row>
    <row r="665" spans="2:8" x14ac:dyDescent="0.3">
      <c r="B665" s="118"/>
      <c r="D665" s="120"/>
      <c r="E665" s="104"/>
      <c r="F665" s="104"/>
      <c r="G665" s="104"/>
      <c r="H665" s="104"/>
    </row>
    <row r="666" spans="2:8" x14ac:dyDescent="0.3">
      <c r="B666" s="118"/>
      <c r="D666" s="120"/>
      <c r="E666" s="104"/>
      <c r="F666" s="104"/>
      <c r="G666" s="104"/>
      <c r="H666" s="104"/>
    </row>
    <row r="667" spans="2:8" x14ac:dyDescent="0.3">
      <c r="B667" s="118"/>
      <c r="D667" s="120"/>
      <c r="E667" s="104"/>
      <c r="F667" s="104"/>
      <c r="G667" s="104"/>
      <c r="H667" s="104"/>
    </row>
    <row r="668" spans="2:8" x14ac:dyDescent="0.3">
      <c r="B668" s="118"/>
      <c r="D668" s="120"/>
      <c r="E668" s="104"/>
      <c r="F668" s="104"/>
      <c r="G668" s="104"/>
      <c r="H668" s="104"/>
    </row>
    <row r="669" spans="2:8" x14ac:dyDescent="0.3">
      <c r="B669" s="118"/>
      <c r="D669" s="120"/>
      <c r="E669" s="104"/>
      <c r="F669" s="104"/>
      <c r="G669" s="104"/>
      <c r="H669" s="104"/>
    </row>
    <row r="670" spans="2:8" x14ac:dyDescent="0.3">
      <c r="B670" s="118"/>
      <c r="D670" s="120"/>
      <c r="E670" s="104"/>
      <c r="F670" s="104"/>
      <c r="G670" s="104"/>
      <c r="H670" s="104"/>
    </row>
    <row r="671" spans="2:8" x14ac:dyDescent="0.3">
      <c r="B671" s="118"/>
      <c r="D671" s="120"/>
      <c r="E671" s="104"/>
      <c r="F671" s="104"/>
      <c r="G671" s="104"/>
      <c r="H671" s="104"/>
    </row>
    <row r="672" spans="2:8" x14ac:dyDescent="0.3">
      <c r="B672" s="118"/>
      <c r="D672" s="120"/>
      <c r="E672" s="104"/>
      <c r="F672" s="104"/>
      <c r="G672" s="104"/>
      <c r="H672" s="104"/>
    </row>
    <row r="673" spans="2:8" x14ac:dyDescent="0.3">
      <c r="B673" s="118"/>
      <c r="D673" s="120"/>
      <c r="E673" s="104"/>
      <c r="F673" s="104"/>
      <c r="G673" s="104"/>
      <c r="H673" s="104"/>
    </row>
    <row r="674" spans="2:8" x14ac:dyDescent="0.3">
      <c r="B674" s="118"/>
      <c r="D674" s="120"/>
      <c r="E674" s="104"/>
      <c r="F674" s="104"/>
      <c r="G674" s="104"/>
      <c r="H674" s="104"/>
    </row>
    <row r="675" spans="2:8" x14ac:dyDescent="0.3">
      <c r="B675" s="118"/>
      <c r="D675" s="120"/>
      <c r="E675" s="104"/>
      <c r="F675" s="104"/>
      <c r="G675" s="104"/>
      <c r="H675" s="104"/>
    </row>
    <row r="676" spans="2:8" x14ac:dyDescent="0.3">
      <c r="B676" s="118"/>
      <c r="D676" s="120"/>
      <c r="E676" s="104"/>
      <c r="F676" s="104"/>
      <c r="G676" s="104"/>
      <c r="H676" s="104"/>
    </row>
    <row r="677" spans="2:8" x14ac:dyDescent="0.3">
      <c r="B677" s="118"/>
      <c r="D677" s="120"/>
      <c r="E677" s="104"/>
      <c r="F677" s="104"/>
      <c r="G677" s="104"/>
      <c r="H677" s="104"/>
    </row>
    <row r="678" spans="2:8" x14ac:dyDescent="0.3">
      <c r="B678" s="118"/>
      <c r="D678" s="120"/>
      <c r="E678" s="104"/>
      <c r="F678" s="104"/>
      <c r="G678" s="104"/>
      <c r="H678" s="104"/>
    </row>
    <row r="679" spans="2:8" x14ac:dyDescent="0.3">
      <c r="B679" s="118"/>
      <c r="D679" s="120"/>
      <c r="E679" s="104"/>
      <c r="F679" s="104"/>
      <c r="G679" s="104"/>
      <c r="H679" s="104"/>
    </row>
    <row r="680" spans="2:8" x14ac:dyDescent="0.3">
      <c r="B680" s="118"/>
      <c r="D680" s="120"/>
      <c r="E680" s="104"/>
      <c r="F680" s="104"/>
      <c r="G680" s="104"/>
      <c r="H680" s="104"/>
    </row>
    <row r="681" spans="2:8" x14ac:dyDescent="0.3">
      <c r="B681" s="118"/>
      <c r="D681" s="120"/>
      <c r="E681" s="104"/>
      <c r="F681" s="104"/>
      <c r="G681" s="104"/>
      <c r="H681" s="104"/>
    </row>
    <row r="682" spans="2:8" x14ac:dyDescent="0.3">
      <c r="B682" s="118"/>
      <c r="D682" s="120"/>
      <c r="E682" s="104"/>
      <c r="F682" s="104"/>
      <c r="G682" s="104"/>
      <c r="H682" s="104"/>
    </row>
    <row r="683" spans="2:8" x14ac:dyDescent="0.3">
      <c r="B683" s="118"/>
      <c r="D683" s="120"/>
      <c r="E683" s="104"/>
      <c r="F683" s="104"/>
      <c r="G683" s="104"/>
      <c r="H683" s="104"/>
    </row>
    <row r="684" spans="2:8" x14ac:dyDescent="0.3">
      <c r="B684" s="118"/>
      <c r="D684" s="120"/>
      <c r="E684" s="104"/>
      <c r="F684" s="104"/>
      <c r="G684" s="104"/>
      <c r="H684" s="104"/>
    </row>
    <row r="685" spans="2:8" x14ac:dyDescent="0.3">
      <c r="B685" s="118"/>
      <c r="D685" s="120"/>
      <c r="E685" s="104"/>
      <c r="F685" s="104"/>
      <c r="G685" s="104"/>
      <c r="H685" s="104"/>
    </row>
    <row r="686" spans="2:8" x14ac:dyDescent="0.3">
      <c r="B686" s="118"/>
      <c r="D686" s="120"/>
      <c r="E686" s="104"/>
      <c r="F686" s="104"/>
      <c r="G686" s="104"/>
      <c r="H686" s="104"/>
    </row>
    <row r="687" spans="2:8" x14ac:dyDescent="0.3">
      <c r="B687" s="118"/>
      <c r="D687" s="120"/>
      <c r="E687" s="104"/>
      <c r="F687" s="104"/>
      <c r="G687" s="104"/>
      <c r="H687" s="104"/>
    </row>
    <row r="688" spans="2:8" x14ac:dyDescent="0.3">
      <c r="B688" s="118"/>
      <c r="D688" s="120"/>
      <c r="E688" s="104"/>
      <c r="F688" s="104"/>
      <c r="G688" s="104"/>
      <c r="H688" s="104"/>
    </row>
    <row r="689" spans="2:8" x14ac:dyDescent="0.3">
      <c r="B689" s="118"/>
      <c r="D689" s="120"/>
      <c r="E689" s="104"/>
      <c r="F689" s="104"/>
      <c r="G689" s="104"/>
      <c r="H689" s="104"/>
    </row>
    <row r="690" spans="2:8" x14ac:dyDescent="0.3">
      <c r="B690" s="118"/>
      <c r="D690" s="120"/>
      <c r="E690" s="104"/>
      <c r="F690" s="104"/>
      <c r="G690" s="104"/>
      <c r="H690" s="104"/>
    </row>
    <row r="691" spans="2:8" x14ac:dyDescent="0.3">
      <c r="B691" s="118"/>
      <c r="D691" s="120"/>
      <c r="E691" s="104"/>
      <c r="F691" s="104"/>
      <c r="G691" s="104"/>
      <c r="H691" s="104"/>
    </row>
    <row r="692" spans="2:8" x14ac:dyDescent="0.3">
      <c r="B692" s="118"/>
      <c r="D692" s="120"/>
      <c r="E692" s="104"/>
      <c r="F692" s="104"/>
      <c r="G692" s="104"/>
      <c r="H692" s="104"/>
    </row>
    <row r="693" spans="2:8" x14ac:dyDescent="0.3">
      <c r="B693" s="118"/>
      <c r="D693" s="120"/>
      <c r="E693" s="104"/>
      <c r="F693" s="104"/>
      <c r="G693" s="104"/>
      <c r="H693" s="104"/>
    </row>
    <row r="694" spans="2:8" x14ac:dyDescent="0.3">
      <c r="B694" s="118"/>
      <c r="D694" s="120"/>
      <c r="E694" s="104"/>
      <c r="F694" s="104"/>
      <c r="G694" s="104"/>
      <c r="H694" s="104"/>
    </row>
    <row r="695" spans="2:8" x14ac:dyDescent="0.3">
      <c r="B695" s="118"/>
      <c r="D695" s="120"/>
      <c r="E695" s="104"/>
      <c r="F695" s="104"/>
      <c r="G695" s="104"/>
      <c r="H695" s="104"/>
    </row>
    <row r="696" spans="2:8" x14ac:dyDescent="0.3">
      <c r="B696" s="118"/>
      <c r="D696" s="120"/>
      <c r="E696" s="104"/>
      <c r="F696" s="104"/>
      <c r="G696" s="104"/>
      <c r="H696" s="104"/>
    </row>
    <row r="697" spans="2:8" x14ac:dyDescent="0.3">
      <c r="B697" s="118"/>
      <c r="D697" s="120"/>
      <c r="E697" s="104"/>
      <c r="F697" s="104"/>
      <c r="G697" s="104"/>
      <c r="H697" s="104"/>
    </row>
    <row r="698" spans="2:8" x14ac:dyDescent="0.3">
      <c r="B698" s="118"/>
      <c r="D698" s="120"/>
      <c r="E698" s="104"/>
      <c r="F698" s="104"/>
      <c r="G698" s="104"/>
      <c r="H698" s="104"/>
    </row>
    <row r="699" spans="2:8" x14ac:dyDescent="0.3">
      <c r="B699" s="118"/>
      <c r="D699" s="120"/>
      <c r="E699" s="104"/>
      <c r="F699" s="104"/>
      <c r="G699" s="104"/>
      <c r="H699" s="104"/>
    </row>
    <row r="700" spans="2:8" x14ac:dyDescent="0.3">
      <c r="B700" s="118"/>
      <c r="D700" s="120"/>
      <c r="E700" s="104"/>
      <c r="F700" s="104"/>
      <c r="G700" s="104"/>
      <c r="H700" s="104"/>
    </row>
    <row r="701" spans="2:8" x14ac:dyDescent="0.3">
      <c r="B701" s="118"/>
      <c r="D701" s="120"/>
      <c r="E701" s="104"/>
      <c r="F701" s="104"/>
      <c r="G701" s="104"/>
      <c r="H701" s="104"/>
    </row>
    <row r="702" spans="2:8" x14ac:dyDescent="0.3">
      <c r="B702" s="118"/>
      <c r="D702" s="120"/>
      <c r="E702" s="104"/>
      <c r="F702" s="104"/>
      <c r="G702" s="104"/>
      <c r="H702" s="104"/>
    </row>
    <row r="703" spans="2:8" x14ac:dyDescent="0.3">
      <c r="B703" s="118"/>
      <c r="D703" s="120"/>
      <c r="E703" s="104"/>
      <c r="F703" s="104"/>
      <c r="G703" s="104"/>
      <c r="H703" s="104"/>
    </row>
    <row r="704" spans="2:8" x14ac:dyDescent="0.3">
      <c r="B704" s="118"/>
      <c r="D704" s="120"/>
      <c r="E704" s="104"/>
      <c r="F704" s="104"/>
      <c r="G704" s="104"/>
      <c r="H704" s="104"/>
    </row>
    <row r="705" spans="2:8" x14ac:dyDescent="0.3">
      <c r="B705" s="118"/>
      <c r="D705" s="120"/>
      <c r="E705" s="104"/>
      <c r="F705" s="104"/>
      <c r="G705" s="104"/>
      <c r="H705" s="104"/>
    </row>
    <row r="706" spans="2:8" x14ac:dyDescent="0.3">
      <c r="B706" s="118"/>
      <c r="D706" s="120"/>
      <c r="E706" s="104"/>
      <c r="F706" s="104"/>
      <c r="G706" s="104"/>
      <c r="H706" s="104"/>
    </row>
    <row r="707" spans="2:8" x14ac:dyDescent="0.3">
      <c r="B707" s="118"/>
      <c r="D707" s="120"/>
      <c r="E707" s="104"/>
      <c r="F707" s="104"/>
      <c r="G707" s="104"/>
      <c r="H707" s="104"/>
    </row>
    <row r="708" spans="2:8" x14ac:dyDescent="0.3">
      <c r="B708" s="118"/>
      <c r="D708" s="120"/>
      <c r="E708" s="104"/>
      <c r="F708" s="104"/>
      <c r="G708" s="104"/>
      <c r="H708" s="104"/>
    </row>
    <row r="709" spans="2:8" x14ac:dyDescent="0.3">
      <c r="B709" s="118"/>
      <c r="D709" s="120"/>
      <c r="E709" s="104"/>
      <c r="F709" s="104"/>
      <c r="G709" s="104"/>
      <c r="H709" s="104"/>
    </row>
    <row r="710" spans="2:8" x14ac:dyDescent="0.3">
      <c r="B710" s="118"/>
      <c r="D710" s="120"/>
      <c r="E710" s="104"/>
      <c r="F710" s="104"/>
      <c r="G710" s="104"/>
      <c r="H710" s="104"/>
    </row>
    <row r="711" spans="2:8" x14ac:dyDescent="0.3">
      <c r="B711" s="118"/>
      <c r="D711" s="120"/>
      <c r="E711" s="104"/>
      <c r="F711" s="104"/>
      <c r="G711" s="104"/>
      <c r="H711" s="104"/>
    </row>
    <row r="712" spans="2:8" x14ac:dyDescent="0.3">
      <c r="B712" s="118"/>
      <c r="D712" s="120"/>
      <c r="E712" s="104"/>
      <c r="F712" s="104"/>
      <c r="G712" s="104"/>
      <c r="H712" s="104"/>
    </row>
    <row r="713" spans="2:8" x14ac:dyDescent="0.3">
      <c r="B713" s="118"/>
      <c r="D713" s="120"/>
      <c r="E713" s="104"/>
      <c r="F713" s="104"/>
      <c r="G713" s="104"/>
      <c r="H713" s="104"/>
    </row>
    <row r="714" spans="2:8" x14ac:dyDescent="0.3">
      <c r="B714" s="118"/>
      <c r="D714" s="120"/>
      <c r="E714" s="104"/>
      <c r="F714" s="104"/>
      <c r="G714" s="104"/>
      <c r="H714" s="104"/>
    </row>
    <row r="715" spans="2:8" x14ac:dyDescent="0.3">
      <c r="B715" s="118"/>
      <c r="D715" s="120"/>
      <c r="E715" s="104"/>
      <c r="F715" s="104"/>
      <c r="G715" s="104"/>
      <c r="H715" s="104"/>
    </row>
    <row r="716" spans="2:8" x14ac:dyDescent="0.3">
      <c r="B716" s="118"/>
      <c r="D716" s="120"/>
      <c r="E716" s="104"/>
      <c r="F716" s="104"/>
      <c r="G716" s="104"/>
      <c r="H716" s="104"/>
    </row>
    <row r="717" spans="2:8" x14ac:dyDescent="0.3">
      <c r="B717" s="118"/>
      <c r="D717" s="120"/>
      <c r="E717" s="104"/>
      <c r="F717" s="104"/>
      <c r="G717" s="104"/>
      <c r="H717" s="104"/>
    </row>
    <row r="718" spans="2:8" x14ac:dyDescent="0.3">
      <c r="B718" s="118"/>
      <c r="D718" s="120"/>
      <c r="E718" s="104"/>
      <c r="F718" s="104"/>
      <c r="G718" s="104"/>
      <c r="H718" s="104"/>
    </row>
    <row r="719" spans="2:8" x14ac:dyDescent="0.3">
      <c r="B719" s="118"/>
      <c r="D719" s="120"/>
      <c r="E719" s="104"/>
      <c r="F719" s="104"/>
      <c r="G719" s="104"/>
      <c r="H719" s="104"/>
    </row>
    <row r="720" spans="2:8" x14ac:dyDescent="0.3">
      <c r="B720" s="118"/>
      <c r="D720" s="120"/>
      <c r="E720" s="104"/>
      <c r="F720" s="104"/>
      <c r="G720" s="104"/>
      <c r="H720" s="104"/>
    </row>
    <row r="721" spans="2:8" x14ac:dyDescent="0.3">
      <c r="B721" s="118"/>
      <c r="D721" s="120"/>
      <c r="E721" s="104"/>
      <c r="F721" s="104"/>
      <c r="G721" s="104"/>
      <c r="H721" s="104"/>
    </row>
    <row r="722" spans="2:8" x14ac:dyDescent="0.3">
      <c r="B722" s="118"/>
      <c r="D722" s="120"/>
      <c r="E722" s="104"/>
      <c r="F722" s="104"/>
      <c r="G722" s="104"/>
      <c r="H722" s="104"/>
    </row>
    <row r="723" spans="2:8" x14ac:dyDescent="0.3">
      <c r="B723" s="118"/>
      <c r="D723" s="120"/>
      <c r="E723" s="104"/>
      <c r="F723" s="104"/>
      <c r="G723" s="104"/>
      <c r="H723" s="104"/>
    </row>
    <row r="724" spans="2:8" x14ac:dyDescent="0.3">
      <c r="B724" s="118"/>
      <c r="D724" s="120"/>
      <c r="E724" s="104"/>
      <c r="F724" s="104"/>
      <c r="G724" s="104"/>
      <c r="H724" s="104"/>
    </row>
    <row r="725" spans="2:8" x14ac:dyDescent="0.3">
      <c r="B725" s="118"/>
      <c r="D725" s="120"/>
      <c r="E725" s="104"/>
      <c r="F725" s="104"/>
      <c r="G725" s="104"/>
      <c r="H725" s="104"/>
    </row>
    <row r="726" spans="2:8" x14ac:dyDescent="0.3">
      <c r="B726" s="118"/>
      <c r="D726" s="120"/>
      <c r="E726" s="104"/>
      <c r="F726" s="104"/>
      <c r="G726" s="104"/>
      <c r="H726" s="104"/>
    </row>
    <row r="727" spans="2:8" x14ac:dyDescent="0.3">
      <c r="B727" s="118"/>
      <c r="D727" s="120"/>
      <c r="E727" s="104"/>
      <c r="F727" s="104"/>
      <c r="G727" s="104"/>
      <c r="H727" s="104"/>
    </row>
    <row r="728" spans="2:8" x14ac:dyDescent="0.3">
      <c r="B728" s="118"/>
      <c r="D728" s="120"/>
      <c r="E728" s="104"/>
      <c r="F728" s="104"/>
      <c r="G728" s="104"/>
      <c r="H728" s="104"/>
    </row>
    <row r="729" spans="2:8" x14ac:dyDescent="0.3">
      <c r="B729" s="118"/>
      <c r="D729" s="120"/>
      <c r="E729" s="104"/>
      <c r="F729" s="104"/>
      <c r="G729" s="104"/>
      <c r="H729" s="104"/>
    </row>
    <row r="730" spans="2:8" x14ac:dyDescent="0.3">
      <c r="B730" s="118"/>
      <c r="D730" s="120"/>
      <c r="E730" s="104"/>
      <c r="F730" s="104"/>
      <c r="G730" s="104"/>
      <c r="H730" s="104"/>
    </row>
    <row r="731" spans="2:8" x14ac:dyDescent="0.3">
      <c r="B731" s="118"/>
      <c r="D731" s="120"/>
      <c r="E731" s="104"/>
      <c r="F731" s="104"/>
      <c r="G731" s="104"/>
      <c r="H731" s="104"/>
    </row>
    <row r="732" spans="2:8" x14ac:dyDescent="0.3">
      <c r="B732" s="118"/>
      <c r="D732" s="120"/>
      <c r="E732" s="104"/>
      <c r="F732" s="104"/>
      <c r="G732" s="104"/>
      <c r="H732" s="104"/>
    </row>
    <row r="733" spans="2:8" x14ac:dyDescent="0.3">
      <c r="B733" s="118"/>
      <c r="D733" s="120"/>
      <c r="E733" s="104"/>
      <c r="F733" s="104"/>
      <c r="G733" s="104"/>
      <c r="H733" s="104"/>
    </row>
    <row r="734" spans="2:8" x14ac:dyDescent="0.3">
      <c r="B734" s="118"/>
      <c r="D734" s="120"/>
      <c r="E734" s="104"/>
      <c r="F734" s="104"/>
      <c r="G734" s="104"/>
      <c r="H734" s="104"/>
    </row>
    <row r="735" spans="2:8" x14ac:dyDescent="0.3">
      <c r="B735" s="118"/>
      <c r="D735" s="120"/>
      <c r="E735" s="104"/>
      <c r="F735" s="104"/>
      <c r="G735" s="104"/>
      <c r="H735" s="104"/>
    </row>
    <row r="736" spans="2:8" x14ac:dyDescent="0.3">
      <c r="B736" s="118"/>
      <c r="D736" s="120"/>
      <c r="E736" s="104"/>
      <c r="F736" s="104"/>
      <c r="G736" s="104"/>
      <c r="H736" s="104"/>
    </row>
    <row r="737" spans="2:8" x14ac:dyDescent="0.3">
      <c r="B737" s="118"/>
      <c r="D737" s="120"/>
      <c r="E737" s="104"/>
      <c r="F737" s="104"/>
      <c r="G737" s="104"/>
      <c r="H737" s="104"/>
    </row>
    <row r="738" spans="2:8" x14ac:dyDescent="0.3">
      <c r="B738" s="118"/>
      <c r="D738" s="120"/>
      <c r="E738" s="104"/>
      <c r="F738" s="104"/>
      <c r="G738" s="104"/>
      <c r="H738" s="104"/>
    </row>
    <row r="739" spans="2:8" x14ac:dyDescent="0.3">
      <c r="B739" s="118"/>
      <c r="D739" s="120"/>
      <c r="E739" s="104"/>
      <c r="F739" s="104"/>
      <c r="G739" s="104"/>
      <c r="H739" s="104"/>
    </row>
    <row r="740" spans="2:8" x14ac:dyDescent="0.3">
      <c r="B740" s="118"/>
      <c r="D740" s="120"/>
      <c r="E740" s="104"/>
      <c r="F740" s="104"/>
      <c r="G740" s="104"/>
      <c r="H740" s="104"/>
    </row>
    <row r="741" spans="2:8" x14ac:dyDescent="0.3">
      <c r="B741" s="118"/>
      <c r="D741" s="120"/>
      <c r="E741" s="104"/>
      <c r="F741" s="104"/>
      <c r="G741" s="104"/>
      <c r="H741" s="104"/>
    </row>
    <row r="742" spans="2:8" x14ac:dyDescent="0.3">
      <c r="B742" s="118"/>
      <c r="D742" s="120"/>
      <c r="E742" s="104"/>
      <c r="F742" s="104"/>
      <c r="G742" s="104"/>
      <c r="H742" s="104"/>
    </row>
    <row r="743" spans="2:8" x14ac:dyDescent="0.3">
      <c r="B743" s="118"/>
      <c r="D743" s="120"/>
      <c r="E743" s="104"/>
      <c r="F743" s="104"/>
      <c r="G743" s="104"/>
      <c r="H743" s="104"/>
    </row>
    <row r="744" spans="2:8" x14ac:dyDescent="0.3">
      <c r="B744" s="118"/>
      <c r="D744" s="120"/>
      <c r="E744" s="104"/>
      <c r="F744" s="104"/>
      <c r="G744" s="104"/>
      <c r="H744" s="104"/>
    </row>
    <row r="745" spans="2:8" x14ac:dyDescent="0.3">
      <c r="B745" s="118"/>
      <c r="D745" s="120"/>
      <c r="E745" s="104"/>
      <c r="F745" s="104"/>
      <c r="G745" s="104"/>
      <c r="H745" s="104"/>
    </row>
    <row r="746" spans="2:8" x14ac:dyDescent="0.3">
      <c r="B746" s="118"/>
      <c r="D746" s="120"/>
      <c r="E746" s="104"/>
      <c r="F746" s="104"/>
      <c r="G746" s="104"/>
      <c r="H746" s="104"/>
    </row>
    <row r="747" spans="2:8" x14ac:dyDescent="0.3">
      <c r="B747" s="118"/>
      <c r="D747" s="120"/>
      <c r="E747" s="104"/>
      <c r="F747" s="104"/>
      <c r="G747" s="104"/>
      <c r="H747" s="104"/>
    </row>
    <row r="748" spans="2:8" x14ac:dyDescent="0.3">
      <c r="B748" s="118"/>
      <c r="D748" s="120"/>
      <c r="E748" s="104"/>
      <c r="F748" s="104"/>
      <c r="G748" s="104"/>
      <c r="H748" s="104"/>
    </row>
    <row r="749" spans="2:8" x14ac:dyDescent="0.3">
      <c r="B749" s="118"/>
      <c r="D749" s="120"/>
      <c r="E749" s="104"/>
      <c r="F749" s="104"/>
      <c r="G749" s="104"/>
      <c r="H749" s="104"/>
    </row>
    <row r="750" spans="2:8" x14ac:dyDescent="0.3">
      <c r="B750" s="118"/>
      <c r="D750" s="120"/>
      <c r="E750" s="104"/>
      <c r="F750" s="104"/>
      <c r="G750" s="104"/>
      <c r="H750" s="104"/>
    </row>
    <row r="751" spans="2:8" x14ac:dyDescent="0.3">
      <c r="B751" s="118"/>
      <c r="D751" s="120"/>
      <c r="E751" s="104"/>
      <c r="F751" s="104"/>
      <c r="G751" s="104"/>
      <c r="H751" s="104"/>
    </row>
    <row r="752" spans="2:8" x14ac:dyDescent="0.3">
      <c r="B752" s="118"/>
      <c r="D752" s="120"/>
      <c r="E752" s="104"/>
      <c r="F752" s="104"/>
      <c r="G752" s="104"/>
      <c r="H752" s="104"/>
    </row>
    <row r="753" spans="2:8" x14ac:dyDescent="0.3">
      <c r="B753" s="118"/>
      <c r="D753" s="120"/>
      <c r="E753" s="104"/>
      <c r="F753" s="104"/>
      <c r="G753" s="104"/>
      <c r="H753" s="104"/>
    </row>
    <row r="754" spans="2:8" x14ac:dyDescent="0.3">
      <c r="B754" s="118"/>
      <c r="D754" s="120"/>
      <c r="E754" s="104"/>
      <c r="F754" s="104"/>
      <c r="G754" s="104"/>
      <c r="H754" s="104"/>
    </row>
    <row r="755" spans="2:8" x14ac:dyDescent="0.3">
      <c r="B755" s="118"/>
      <c r="D755" s="120"/>
      <c r="E755" s="104"/>
      <c r="F755" s="104"/>
      <c r="G755" s="104"/>
      <c r="H755" s="104"/>
    </row>
    <row r="756" spans="2:8" x14ac:dyDescent="0.3">
      <c r="B756" s="118"/>
      <c r="D756" s="120"/>
      <c r="E756" s="104"/>
      <c r="F756" s="104"/>
      <c r="G756" s="104"/>
      <c r="H756" s="104"/>
    </row>
    <row r="757" spans="2:8" x14ac:dyDescent="0.3">
      <c r="B757" s="118"/>
      <c r="D757" s="120"/>
      <c r="E757" s="104"/>
      <c r="F757" s="104"/>
      <c r="G757" s="104"/>
      <c r="H757" s="104"/>
    </row>
    <row r="758" spans="2:8" x14ac:dyDescent="0.3">
      <c r="B758" s="118"/>
      <c r="D758" s="120"/>
      <c r="E758" s="104"/>
      <c r="F758" s="104"/>
      <c r="G758" s="104"/>
      <c r="H758" s="104"/>
    </row>
    <row r="759" spans="2:8" x14ac:dyDescent="0.3">
      <c r="B759" s="118"/>
      <c r="D759" s="120"/>
      <c r="E759" s="104"/>
      <c r="F759" s="104"/>
      <c r="G759" s="104"/>
      <c r="H759" s="104"/>
    </row>
    <row r="760" spans="2:8" x14ac:dyDescent="0.3">
      <c r="B760" s="118"/>
      <c r="D760" s="120"/>
      <c r="E760" s="104"/>
      <c r="F760" s="104"/>
      <c r="G760" s="104"/>
      <c r="H760" s="104"/>
    </row>
    <row r="761" spans="2:8" x14ac:dyDescent="0.3">
      <c r="B761" s="118"/>
      <c r="D761" s="120"/>
      <c r="E761" s="104"/>
      <c r="F761" s="104"/>
      <c r="G761" s="104"/>
      <c r="H761" s="104"/>
    </row>
    <row r="762" spans="2:8" x14ac:dyDescent="0.3">
      <c r="B762" s="118"/>
      <c r="D762" s="120"/>
      <c r="E762" s="104"/>
      <c r="F762" s="104"/>
      <c r="G762" s="104"/>
      <c r="H762" s="104"/>
    </row>
    <row r="763" spans="2:8" x14ac:dyDescent="0.3">
      <c r="B763" s="118"/>
      <c r="D763" s="120"/>
      <c r="E763" s="104"/>
      <c r="F763" s="104"/>
      <c r="G763" s="104"/>
      <c r="H763" s="104"/>
    </row>
    <row r="764" spans="2:8" x14ac:dyDescent="0.3">
      <c r="B764" s="118"/>
      <c r="D764" s="120"/>
      <c r="E764" s="104"/>
      <c r="F764" s="104"/>
      <c r="G764" s="104"/>
      <c r="H764" s="104"/>
    </row>
    <row r="765" spans="2:8" x14ac:dyDescent="0.3">
      <c r="B765" s="118"/>
      <c r="D765" s="120"/>
      <c r="E765" s="104"/>
      <c r="F765" s="104"/>
      <c r="G765" s="104"/>
      <c r="H765" s="104"/>
    </row>
    <row r="766" spans="2:8" x14ac:dyDescent="0.3">
      <c r="B766" s="118"/>
      <c r="D766" s="120"/>
      <c r="E766" s="104"/>
      <c r="F766" s="104"/>
      <c r="G766" s="104"/>
      <c r="H766" s="104"/>
    </row>
    <row r="767" spans="2:8" x14ac:dyDescent="0.3">
      <c r="B767" s="118"/>
      <c r="D767" s="120"/>
      <c r="E767" s="104"/>
      <c r="F767" s="104"/>
      <c r="G767" s="104"/>
      <c r="H767" s="104"/>
    </row>
    <row r="768" spans="2:8" x14ac:dyDescent="0.3">
      <c r="B768" s="118"/>
      <c r="D768" s="120"/>
      <c r="E768" s="104"/>
      <c r="F768" s="104"/>
      <c r="G768" s="104"/>
      <c r="H768" s="104"/>
    </row>
    <row r="769" spans="2:8" x14ac:dyDescent="0.3">
      <c r="B769" s="118"/>
      <c r="D769" s="120"/>
      <c r="E769" s="104"/>
      <c r="F769" s="104"/>
      <c r="G769" s="104"/>
      <c r="H769" s="104"/>
    </row>
    <row r="770" spans="2:8" x14ac:dyDescent="0.3">
      <c r="B770" s="118"/>
      <c r="D770" s="120"/>
      <c r="E770" s="104"/>
      <c r="F770" s="104"/>
      <c r="G770" s="104"/>
      <c r="H770" s="104"/>
    </row>
    <row r="771" spans="2:8" x14ac:dyDescent="0.3">
      <c r="B771" s="118"/>
      <c r="D771" s="120"/>
      <c r="E771" s="104"/>
      <c r="F771" s="104"/>
      <c r="G771" s="104"/>
      <c r="H771" s="104"/>
    </row>
    <row r="772" spans="2:8" x14ac:dyDescent="0.3">
      <c r="B772" s="118"/>
      <c r="D772" s="120"/>
      <c r="E772" s="104"/>
      <c r="F772" s="104"/>
      <c r="G772" s="104"/>
      <c r="H772" s="104"/>
    </row>
    <row r="773" spans="2:8" x14ac:dyDescent="0.3">
      <c r="B773" s="118"/>
      <c r="D773" s="120"/>
      <c r="E773" s="104"/>
      <c r="F773" s="104"/>
      <c r="G773" s="104"/>
      <c r="H773" s="104"/>
    </row>
    <row r="774" spans="2:8" x14ac:dyDescent="0.3">
      <c r="B774" s="118"/>
      <c r="D774" s="120"/>
      <c r="E774" s="104"/>
      <c r="F774" s="104"/>
      <c r="G774" s="104"/>
      <c r="H774" s="104"/>
    </row>
    <row r="775" spans="2:8" x14ac:dyDescent="0.3">
      <c r="B775" s="118"/>
      <c r="D775" s="120"/>
      <c r="E775" s="104"/>
      <c r="F775" s="104"/>
      <c r="G775" s="104"/>
      <c r="H775" s="104"/>
    </row>
    <row r="776" spans="2:8" x14ac:dyDescent="0.3">
      <c r="B776" s="118"/>
      <c r="D776" s="120"/>
      <c r="E776" s="104"/>
      <c r="F776" s="104"/>
      <c r="G776" s="104"/>
      <c r="H776" s="104"/>
    </row>
    <row r="777" spans="2:8" x14ac:dyDescent="0.3">
      <c r="B777" s="118"/>
      <c r="D777" s="120"/>
      <c r="E777" s="104"/>
      <c r="F777" s="104"/>
      <c r="G777" s="104"/>
      <c r="H777" s="104"/>
    </row>
    <row r="778" spans="2:8" x14ac:dyDescent="0.3">
      <c r="B778" s="118"/>
      <c r="D778" s="120"/>
      <c r="E778" s="104"/>
      <c r="F778" s="104"/>
      <c r="G778" s="104"/>
      <c r="H778" s="104"/>
    </row>
    <row r="779" spans="2:8" x14ac:dyDescent="0.3">
      <c r="B779" s="118"/>
      <c r="D779" s="120"/>
      <c r="E779" s="104"/>
      <c r="F779" s="104"/>
      <c r="G779" s="104"/>
      <c r="H779" s="104"/>
    </row>
    <row r="780" spans="2:8" x14ac:dyDescent="0.3">
      <c r="B780" s="118"/>
      <c r="D780" s="120"/>
      <c r="E780" s="104"/>
      <c r="F780" s="104"/>
      <c r="G780" s="104"/>
      <c r="H780" s="104"/>
    </row>
    <row r="781" spans="2:8" x14ac:dyDescent="0.3">
      <c r="B781" s="118"/>
      <c r="D781" s="120"/>
      <c r="E781" s="104"/>
      <c r="F781" s="104"/>
      <c r="G781" s="104"/>
      <c r="H781" s="104"/>
    </row>
    <row r="782" spans="2:8" x14ac:dyDescent="0.3">
      <c r="B782" s="118"/>
      <c r="D782" s="120"/>
      <c r="E782" s="104"/>
      <c r="F782" s="104"/>
      <c r="G782" s="104"/>
      <c r="H782" s="104"/>
    </row>
    <row r="783" spans="2:8" x14ac:dyDescent="0.3">
      <c r="B783" s="118"/>
      <c r="D783" s="120"/>
      <c r="E783" s="104"/>
      <c r="F783" s="104"/>
      <c r="G783" s="104"/>
      <c r="H783" s="104"/>
    </row>
    <row r="784" spans="2:8" x14ac:dyDescent="0.3">
      <c r="B784" s="118"/>
      <c r="D784" s="120"/>
      <c r="E784" s="104"/>
      <c r="F784" s="104"/>
      <c r="G784" s="104"/>
      <c r="H784" s="104"/>
    </row>
    <row r="785" spans="2:8" x14ac:dyDescent="0.3">
      <c r="B785" s="118"/>
      <c r="D785" s="120"/>
      <c r="E785" s="104"/>
      <c r="F785" s="104"/>
      <c r="G785" s="104"/>
      <c r="H785" s="104"/>
    </row>
    <row r="786" spans="2:8" x14ac:dyDescent="0.3">
      <c r="B786" s="118"/>
      <c r="D786" s="120"/>
      <c r="E786" s="104"/>
      <c r="F786" s="104"/>
      <c r="G786" s="104"/>
      <c r="H786" s="104"/>
    </row>
    <row r="787" spans="2:8" x14ac:dyDescent="0.3">
      <c r="B787" s="118"/>
      <c r="D787" s="120"/>
      <c r="E787" s="104"/>
      <c r="F787" s="104"/>
      <c r="G787" s="104"/>
      <c r="H787" s="104"/>
    </row>
    <row r="788" spans="2:8" x14ac:dyDescent="0.3">
      <c r="B788" s="118"/>
      <c r="D788" s="120"/>
      <c r="E788" s="104"/>
      <c r="F788" s="104"/>
      <c r="G788" s="104"/>
      <c r="H788" s="104"/>
    </row>
    <row r="789" spans="2:8" x14ac:dyDescent="0.3">
      <c r="B789" s="118"/>
      <c r="D789" s="120"/>
      <c r="E789" s="104"/>
      <c r="F789" s="104"/>
      <c r="G789" s="104"/>
      <c r="H789" s="104"/>
    </row>
    <row r="790" spans="2:8" x14ac:dyDescent="0.3">
      <c r="B790" s="118"/>
      <c r="D790" s="120"/>
      <c r="E790" s="104"/>
      <c r="F790" s="104"/>
      <c r="G790" s="104"/>
      <c r="H790" s="104"/>
    </row>
    <row r="791" spans="2:8" x14ac:dyDescent="0.3">
      <c r="B791" s="118"/>
      <c r="D791" s="120"/>
      <c r="E791" s="104"/>
      <c r="F791" s="104"/>
      <c r="G791" s="104"/>
      <c r="H791" s="104"/>
    </row>
    <row r="792" spans="2:8" x14ac:dyDescent="0.3">
      <c r="B792" s="118"/>
      <c r="D792" s="120"/>
      <c r="E792" s="104"/>
      <c r="F792" s="104"/>
      <c r="G792" s="104"/>
      <c r="H792" s="104"/>
    </row>
    <row r="793" spans="2:8" x14ac:dyDescent="0.3">
      <c r="B793" s="118"/>
      <c r="D793" s="120"/>
      <c r="E793" s="104"/>
      <c r="F793" s="104"/>
      <c r="G793" s="104"/>
      <c r="H793" s="104"/>
    </row>
    <row r="794" spans="2:8" x14ac:dyDescent="0.3">
      <c r="B794" s="118"/>
      <c r="D794" s="120"/>
      <c r="E794" s="104"/>
      <c r="F794" s="104"/>
      <c r="G794" s="104"/>
      <c r="H794" s="104"/>
    </row>
    <row r="795" spans="2:8" x14ac:dyDescent="0.3">
      <c r="B795" s="118"/>
      <c r="D795" s="120"/>
      <c r="E795" s="104"/>
      <c r="F795" s="104"/>
      <c r="G795" s="104"/>
      <c r="H795" s="104"/>
    </row>
    <row r="796" spans="2:8" x14ac:dyDescent="0.3">
      <c r="B796" s="118"/>
      <c r="D796" s="120"/>
      <c r="E796" s="104"/>
      <c r="F796" s="104"/>
      <c r="G796" s="104"/>
      <c r="H796" s="104"/>
    </row>
    <row r="797" spans="2:8" x14ac:dyDescent="0.3">
      <c r="B797" s="118"/>
      <c r="D797" s="120"/>
      <c r="E797" s="104"/>
      <c r="F797" s="104"/>
      <c r="G797" s="104"/>
      <c r="H797" s="104"/>
    </row>
    <row r="798" spans="2:8" x14ac:dyDescent="0.3">
      <c r="B798" s="118"/>
      <c r="D798" s="120"/>
      <c r="E798" s="104"/>
      <c r="F798" s="104"/>
      <c r="G798" s="104"/>
      <c r="H798" s="104"/>
    </row>
    <row r="799" spans="2:8" x14ac:dyDescent="0.3">
      <c r="B799" s="118"/>
      <c r="D799" s="120"/>
      <c r="E799" s="104"/>
      <c r="F799" s="104"/>
      <c r="G799" s="104"/>
      <c r="H799" s="104"/>
    </row>
    <row r="800" spans="2:8" x14ac:dyDescent="0.3">
      <c r="B800" s="118"/>
      <c r="D800" s="120"/>
      <c r="E800" s="104"/>
      <c r="F800" s="104"/>
      <c r="G800" s="104"/>
      <c r="H800" s="104"/>
    </row>
    <row r="801" spans="2:8" x14ac:dyDescent="0.3">
      <c r="B801" s="118"/>
      <c r="D801" s="120"/>
      <c r="E801" s="104"/>
      <c r="F801" s="104"/>
      <c r="G801" s="104"/>
      <c r="H801" s="104"/>
    </row>
    <row r="802" spans="2:8" x14ac:dyDescent="0.3">
      <c r="B802" s="118"/>
      <c r="D802" s="120"/>
      <c r="E802" s="104"/>
      <c r="F802" s="104"/>
      <c r="G802" s="104"/>
      <c r="H802" s="104"/>
    </row>
    <row r="803" spans="2:8" x14ac:dyDescent="0.3">
      <c r="B803" s="118"/>
      <c r="D803" s="120"/>
      <c r="E803" s="104"/>
      <c r="F803" s="104"/>
      <c r="G803" s="104"/>
      <c r="H803" s="104"/>
    </row>
    <row r="804" spans="2:8" x14ac:dyDescent="0.3">
      <c r="B804" s="118"/>
      <c r="D804" s="120"/>
      <c r="E804" s="104"/>
      <c r="F804" s="104"/>
      <c r="G804" s="104"/>
      <c r="H804" s="104"/>
    </row>
    <row r="805" spans="2:8" x14ac:dyDescent="0.3">
      <c r="B805" s="118"/>
      <c r="D805" s="120"/>
      <c r="E805" s="104"/>
      <c r="F805" s="104"/>
      <c r="G805" s="104"/>
      <c r="H805" s="104"/>
    </row>
    <row r="806" spans="2:8" x14ac:dyDescent="0.3">
      <c r="B806" s="118"/>
      <c r="D806" s="120"/>
      <c r="E806" s="104"/>
      <c r="F806" s="104"/>
      <c r="G806" s="104"/>
      <c r="H806" s="104"/>
    </row>
    <row r="807" spans="2:8" x14ac:dyDescent="0.3">
      <c r="B807" s="118"/>
      <c r="D807" s="120"/>
      <c r="E807" s="104"/>
      <c r="F807" s="104"/>
      <c r="G807" s="104"/>
      <c r="H807" s="104"/>
    </row>
    <row r="808" spans="2:8" x14ac:dyDescent="0.3">
      <c r="B808" s="118"/>
      <c r="D808" s="120"/>
      <c r="E808" s="104"/>
      <c r="F808" s="104"/>
      <c r="G808" s="104"/>
      <c r="H808" s="104"/>
    </row>
    <row r="809" spans="2:8" x14ac:dyDescent="0.3">
      <c r="B809" s="118"/>
      <c r="D809" s="120"/>
      <c r="E809" s="104"/>
      <c r="F809" s="104"/>
      <c r="G809" s="104"/>
      <c r="H809" s="104"/>
    </row>
    <row r="810" spans="2:8" x14ac:dyDescent="0.3">
      <c r="B810" s="118"/>
      <c r="D810" s="120"/>
      <c r="E810" s="104"/>
      <c r="F810" s="104"/>
      <c r="G810" s="104"/>
      <c r="H810" s="104"/>
    </row>
    <row r="811" spans="2:8" x14ac:dyDescent="0.3">
      <c r="B811" s="118"/>
      <c r="D811" s="120"/>
      <c r="E811" s="104"/>
      <c r="F811" s="104"/>
      <c r="G811" s="104"/>
      <c r="H811" s="104"/>
    </row>
    <row r="812" spans="2:8" x14ac:dyDescent="0.3">
      <c r="B812" s="118"/>
      <c r="D812" s="120"/>
      <c r="E812" s="104"/>
      <c r="F812" s="104"/>
      <c r="G812" s="104"/>
      <c r="H812" s="104"/>
    </row>
    <row r="813" spans="2:8" x14ac:dyDescent="0.3">
      <c r="B813" s="118"/>
      <c r="D813" s="120"/>
      <c r="E813" s="104"/>
      <c r="F813" s="104"/>
      <c r="G813" s="104"/>
      <c r="H813" s="104"/>
    </row>
    <row r="814" spans="2:8" x14ac:dyDescent="0.3">
      <c r="B814" s="118"/>
      <c r="D814" s="120"/>
      <c r="E814" s="104"/>
      <c r="F814" s="104"/>
      <c r="G814" s="104"/>
      <c r="H814" s="104"/>
    </row>
    <row r="815" spans="2:8" x14ac:dyDescent="0.3">
      <c r="B815" s="118"/>
      <c r="D815" s="120"/>
      <c r="E815" s="104"/>
      <c r="F815" s="104"/>
      <c r="G815" s="104"/>
      <c r="H815" s="104"/>
    </row>
    <row r="816" spans="2:8" x14ac:dyDescent="0.3">
      <c r="B816" s="118"/>
      <c r="D816" s="120"/>
      <c r="E816" s="104"/>
      <c r="F816" s="104"/>
      <c r="G816" s="104"/>
      <c r="H816" s="104"/>
    </row>
    <row r="817" spans="2:8" x14ac:dyDescent="0.3">
      <c r="B817" s="118"/>
      <c r="D817" s="120"/>
      <c r="E817" s="104"/>
      <c r="F817" s="104"/>
      <c r="G817" s="104"/>
      <c r="H817" s="104"/>
    </row>
    <row r="818" spans="2:8" x14ac:dyDescent="0.3">
      <c r="B818" s="118"/>
      <c r="D818" s="120"/>
      <c r="E818" s="104"/>
      <c r="F818" s="104"/>
      <c r="G818" s="104"/>
      <c r="H818" s="104"/>
    </row>
    <row r="819" spans="2:8" x14ac:dyDescent="0.3">
      <c r="B819" s="118"/>
      <c r="D819" s="120"/>
      <c r="E819" s="104"/>
      <c r="F819" s="104"/>
      <c r="G819" s="104"/>
      <c r="H819" s="104"/>
    </row>
    <row r="820" spans="2:8" x14ac:dyDescent="0.3">
      <c r="B820" s="118"/>
      <c r="D820" s="120"/>
      <c r="E820" s="104"/>
      <c r="F820" s="104"/>
      <c r="G820" s="104"/>
      <c r="H820" s="104"/>
    </row>
    <row r="821" spans="2:8" x14ac:dyDescent="0.3">
      <c r="B821" s="118"/>
      <c r="D821" s="120"/>
      <c r="E821" s="104"/>
      <c r="F821" s="104"/>
      <c r="G821" s="104"/>
      <c r="H821" s="104"/>
    </row>
    <row r="822" spans="2:8" x14ac:dyDescent="0.3">
      <c r="B822" s="118"/>
      <c r="D822" s="120"/>
      <c r="E822" s="104"/>
      <c r="F822" s="104"/>
      <c r="G822" s="104"/>
      <c r="H822" s="104"/>
    </row>
    <row r="823" spans="2:8" x14ac:dyDescent="0.3">
      <c r="B823" s="118"/>
      <c r="D823" s="120"/>
      <c r="E823" s="104"/>
      <c r="F823" s="104"/>
      <c r="G823" s="104"/>
      <c r="H823" s="104"/>
    </row>
    <row r="824" spans="2:8" x14ac:dyDescent="0.3">
      <c r="B824" s="118"/>
      <c r="D824" s="120"/>
      <c r="E824" s="104"/>
      <c r="F824" s="104"/>
      <c r="G824" s="104"/>
      <c r="H824" s="104"/>
    </row>
    <row r="825" spans="2:8" x14ac:dyDescent="0.3">
      <c r="B825" s="118"/>
      <c r="D825" s="120"/>
      <c r="E825" s="104"/>
      <c r="F825" s="104"/>
      <c r="G825" s="104"/>
      <c r="H825" s="104"/>
    </row>
    <row r="826" spans="2:8" x14ac:dyDescent="0.3">
      <c r="B826" s="118"/>
      <c r="D826" s="120"/>
      <c r="E826" s="104"/>
      <c r="F826" s="104"/>
      <c r="G826" s="104"/>
      <c r="H826" s="104"/>
    </row>
    <row r="827" spans="2:8" x14ac:dyDescent="0.3">
      <c r="B827" s="118"/>
      <c r="D827" s="120"/>
      <c r="E827" s="104"/>
      <c r="F827" s="104"/>
      <c r="G827" s="104"/>
      <c r="H827" s="104"/>
    </row>
    <row r="828" spans="2:8" x14ac:dyDescent="0.3">
      <c r="B828" s="118"/>
      <c r="D828" s="120"/>
      <c r="E828" s="104"/>
      <c r="F828" s="104"/>
      <c r="G828" s="104"/>
      <c r="H828" s="104"/>
    </row>
    <row r="829" spans="2:8" x14ac:dyDescent="0.3">
      <c r="B829" s="118"/>
      <c r="D829" s="120"/>
      <c r="E829" s="104"/>
      <c r="F829" s="104"/>
      <c r="G829" s="104"/>
      <c r="H829" s="104"/>
    </row>
    <row r="830" spans="2:8" x14ac:dyDescent="0.3">
      <c r="B830" s="118"/>
      <c r="D830" s="120"/>
      <c r="E830" s="104"/>
      <c r="F830" s="104"/>
      <c r="G830" s="104"/>
      <c r="H830" s="104"/>
    </row>
    <row r="831" spans="2:8" x14ac:dyDescent="0.3">
      <c r="B831" s="118"/>
      <c r="D831" s="120"/>
      <c r="E831" s="104"/>
      <c r="F831" s="104"/>
      <c r="G831" s="104"/>
      <c r="H831" s="104"/>
    </row>
    <row r="832" spans="2:8" x14ac:dyDescent="0.3">
      <c r="B832" s="118"/>
      <c r="D832" s="120"/>
      <c r="E832" s="104"/>
      <c r="F832" s="104"/>
      <c r="G832" s="104"/>
      <c r="H832" s="104"/>
    </row>
    <row r="833" spans="2:8" x14ac:dyDescent="0.3">
      <c r="B833" s="118"/>
      <c r="D833" s="120"/>
      <c r="E833" s="104"/>
      <c r="F833" s="104"/>
      <c r="G833" s="104"/>
      <c r="H833" s="104"/>
    </row>
    <row r="834" spans="2:8" x14ac:dyDescent="0.3">
      <c r="B834" s="118"/>
      <c r="D834" s="120"/>
      <c r="E834" s="104"/>
      <c r="F834" s="104"/>
      <c r="G834" s="104"/>
      <c r="H834" s="104"/>
    </row>
    <row r="835" spans="2:8" x14ac:dyDescent="0.3">
      <c r="B835" s="118"/>
      <c r="D835" s="120"/>
      <c r="E835" s="104"/>
      <c r="F835" s="104"/>
      <c r="G835" s="104"/>
      <c r="H835" s="104"/>
    </row>
    <row r="836" spans="2:8" x14ac:dyDescent="0.3">
      <c r="B836" s="118"/>
      <c r="D836" s="120"/>
      <c r="E836" s="104"/>
      <c r="F836" s="104"/>
      <c r="G836" s="104"/>
      <c r="H836" s="104"/>
    </row>
    <row r="837" spans="2:8" x14ac:dyDescent="0.3">
      <c r="B837" s="118"/>
      <c r="D837" s="120"/>
      <c r="E837" s="104"/>
      <c r="F837" s="104"/>
      <c r="G837" s="104"/>
      <c r="H837" s="104"/>
    </row>
    <row r="838" spans="2:8" x14ac:dyDescent="0.3">
      <c r="B838" s="118"/>
      <c r="D838" s="120"/>
      <c r="E838" s="104"/>
      <c r="F838" s="104"/>
      <c r="G838" s="104"/>
      <c r="H838" s="104"/>
    </row>
    <row r="839" spans="2:8" x14ac:dyDescent="0.3">
      <c r="B839" s="118"/>
      <c r="D839" s="120"/>
      <c r="E839" s="104"/>
      <c r="F839" s="104"/>
      <c r="G839" s="104"/>
      <c r="H839" s="104"/>
    </row>
    <row r="840" spans="2:8" x14ac:dyDescent="0.3">
      <c r="B840" s="118"/>
      <c r="D840" s="120"/>
      <c r="E840" s="104"/>
      <c r="F840" s="104"/>
      <c r="G840" s="104"/>
      <c r="H840" s="104"/>
    </row>
    <row r="841" spans="2:8" x14ac:dyDescent="0.3">
      <c r="B841" s="118"/>
      <c r="D841" s="120"/>
      <c r="E841" s="104"/>
      <c r="F841" s="104"/>
      <c r="G841" s="104"/>
      <c r="H841" s="104"/>
    </row>
    <row r="842" spans="2:8" x14ac:dyDescent="0.3">
      <c r="B842" s="118"/>
      <c r="D842" s="120"/>
      <c r="E842" s="104"/>
      <c r="F842" s="104"/>
      <c r="G842" s="104"/>
      <c r="H842" s="104"/>
    </row>
    <row r="843" spans="2:8" x14ac:dyDescent="0.3">
      <c r="B843" s="118"/>
      <c r="D843" s="120"/>
      <c r="E843" s="104"/>
      <c r="F843" s="104"/>
      <c r="G843" s="104"/>
      <c r="H843" s="104"/>
    </row>
    <row r="844" spans="2:8" x14ac:dyDescent="0.3">
      <c r="B844" s="118"/>
      <c r="D844" s="120"/>
      <c r="E844" s="104"/>
      <c r="F844" s="104"/>
      <c r="G844" s="104"/>
      <c r="H844" s="104"/>
    </row>
    <row r="845" spans="2:8" x14ac:dyDescent="0.3">
      <c r="B845" s="118"/>
      <c r="D845" s="120"/>
      <c r="E845" s="104"/>
      <c r="F845" s="104"/>
      <c r="G845" s="104"/>
      <c r="H845" s="104"/>
    </row>
    <row r="846" spans="2:8" x14ac:dyDescent="0.3">
      <c r="B846" s="118"/>
      <c r="D846" s="120"/>
      <c r="E846" s="104"/>
      <c r="F846" s="104"/>
      <c r="G846" s="104"/>
      <c r="H846" s="104"/>
    </row>
    <row r="847" spans="2:8" x14ac:dyDescent="0.3">
      <c r="B847" s="118"/>
      <c r="D847" s="120"/>
      <c r="E847" s="104"/>
      <c r="F847" s="104"/>
      <c r="G847" s="104"/>
      <c r="H847" s="104"/>
    </row>
    <row r="848" spans="2:8" x14ac:dyDescent="0.3">
      <c r="B848" s="118"/>
      <c r="D848" s="120"/>
      <c r="E848" s="104"/>
      <c r="F848" s="104"/>
      <c r="G848" s="104"/>
      <c r="H848" s="104"/>
    </row>
    <row r="849" spans="2:8" x14ac:dyDescent="0.3">
      <c r="B849" s="118"/>
      <c r="D849" s="120"/>
      <c r="E849" s="104"/>
      <c r="F849" s="104"/>
      <c r="G849" s="104"/>
      <c r="H849" s="104"/>
    </row>
    <row r="850" spans="2:8" x14ac:dyDescent="0.3">
      <c r="B850" s="118"/>
      <c r="D850" s="120"/>
      <c r="E850" s="104"/>
      <c r="F850" s="104"/>
      <c r="G850" s="104"/>
      <c r="H850" s="104"/>
    </row>
    <row r="851" spans="2:8" x14ac:dyDescent="0.3">
      <c r="B851" s="118"/>
      <c r="D851" s="120"/>
      <c r="E851" s="104"/>
      <c r="F851" s="104"/>
      <c r="G851" s="104"/>
      <c r="H851" s="104"/>
    </row>
    <row r="852" spans="2:8" x14ac:dyDescent="0.3">
      <c r="B852" s="118"/>
      <c r="D852" s="120"/>
      <c r="E852" s="104"/>
      <c r="F852" s="104"/>
      <c r="G852" s="104"/>
      <c r="H852" s="104"/>
    </row>
    <row r="853" spans="2:8" x14ac:dyDescent="0.3">
      <c r="B853" s="118"/>
      <c r="D853" s="120"/>
      <c r="E853" s="104"/>
      <c r="F853" s="104"/>
      <c r="G853" s="104"/>
      <c r="H853" s="104"/>
    </row>
    <row r="854" spans="2:8" x14ac:dyDescent="0.3">
      <c r="B854" s="118"/>
      <c r="D854" s="120"/>
      <c r="E854" s="104"/>
      <c r="F854" s="104"/>
      <c r="G854" s="104"/>
      <c r="H854" s="104"/>
    </row>
    <row r="855" spans="2:8" x14ac:dyDescent="0.3">
      <c r="B855" s="118"/>
      <c r="D855" s="120"/>
      <c r="E855" s="104"/>
      <c r="F855" s="104"/>
      <c r="G855" s="104"/>
      <c r="H855" s="104"/>
    </row>
    <row r="856" spans="2:8" x14ac:dyDescent="0.3">
      <c r="B856" s="118"/>
      <c r="D856" s="120"/>
      <c r="E856" s="104"/>
      <c r="F856" s="104"/>
      <c r="G856" s="104"/>
      <c r="H856" s="104"/>
    </row>
    <row r="857" spans="2:8" x14ac:dyDescent="0.3">
      <c r="B857" s="118"/>
      <c r="D857" s="120"/>
      <c r="E857" s="104"/>
      <c r="F857" s="104"/>
      <c r="G857" s="104"/>
      <c r="H857" s="104"/>
    </row>
    <row r="858" spans="2:8" x14ac:dyDescent="0.3">
      <c r="B858" s="118"/>
      <c r="D858" s="120"/>
      <c r="E858" s="104"/>
      <c r="F858" s="104"/>
      <c r="G858" s="104"/>
      <c r="H858" s="104"/>
    </row>
    <row r="859" spans="2:8" x14ac:dyDescent="0.3">
      <c r="B859" s="118"/>
      <c r="D859" s="120"/>
      <c r="E859" s="104"/>
      <c r="F859" s="104"/>
      <c r="G859" s="104"/>
      <c r="H859" s="104"/>
    </row>
    <row r="860" spans="2:8" x14ac:dyDescent="0.3">
      <c r="B860" s="118"/>
      <c r="D860" s="120"/>
      <c r="E860" s="104"/>
      <c r="F860" s="104"/>
      <c r="G860" s="104"/>
      <c r="H860" s="104"/>
    </row>
    <row r="861" spans="2:8" x14ac:dyDescent="0.3">
      <c r="B861" s="118"/>
      <c r="D861" s="120"/>
      <c r="E861" s="104"/>
      <c r="F861" s="104"/>
      <c r="G861" s="104"/>
      <c r="H861" s="104"/>
    </row>
    <row r="862" spans="2:8" x14ac:dyDescent="0.3">
      <c r="B862" s="118"/>
      <c r="D862" s="120"/>
      <c r="E862" s="104"/>
      <c r="F862" s="104"/>
      <c r="G862" s="104"/>
      <c r="H862" s="104"/>
    </row>
    <row r="863" spans="2:8" x14ac:dyDescent="0.3">
      <c r="B863" s="118"/>
      <c r="D863" s="120"/>
      <c r="E863" s="104"/>
      <c r="F863" s="104"/>
      <c r="G863" s="104"/>
      <c r="H863" s="104"/>
    </row>
    <row r="864" spans="2:8" x14ac:dyDescent="0.3">
      <c r="B864" s="118"/>
      <c r="D864" s="120"/>
      <c r="E864" s="104"/>
      <c r="F864" s="104"/>
      <c r="G864" s="104"/>
      <c r="H864" s="104"/>
    </row>
    <row r="865" spans="2:8" x14ac:dyDescent="0.3">
      <c r="B865" s="118"/>
      <c r="D865" s="120"/>
      <c r="E865" s="104"/>
      <c r="F865" s="104"/>
      <c r="G865" s="104"/>
      <c r="H865" s="104"/>
    </row>
    <row r="866" spans="2:8" x14ac:dyDescent="0.3">
      <c r="B866" s="118"/>
      <c r="D866" s="120"/>
      <c r="E866" s="104"/>
      <c r="F866" s="104"/>
      <c r="G866" s="104"/>
      <c r="H866" s="104"/>
    </row>
    <row r="867" spans="2:8" x14ac:dyDescent="0.3">
      <c r="B867" s="118"/>
      <c r="D867" s="120"/>
      <c r="E867" s="104"/>
      <c r="F867" s="104"/>
      <c r="G867" s="104"/>
      <c r="H867" s="104"/>
    </row>
    <row r="868" spans="2:8" x14ac:dyDescent="0.3">
      <c r="B868" s="118"/>
      <c r="D868" s="120"/>
      <c r="E868" s="104"/>
      <c r="F868" s="104"/>
      <c r="G868" s="104"/>
      <c r="H868" s="104"/>
    </row>
    <row r="869" spans="2:8" x14ac:dyDescent="0.3">
      <c r="B869" s="118"/>
      <c r="D869" s="120"/>
      <c r="E869" s="104"/>
      <c r="F869" s="104"/>
      <c r="G869" s="104"/>
      <c r="H869" s="104"/>
    </row>
    <row r="870" spans="2:8" x14ac:dyDescent="0.3">
      <c r="B870" s="118"/>
      <c r="D870" s="120"/>
      <c r="E870" s="104"/>
      <c r="F870" s="104"/>
      <c r="G870" s="104"/>
      <c r="H870" s="104"/>
    </row>
    <row r="871" spans="2:8" x14ac:dyDescent="0.3">
      <c r="B871" s="118"/>
      <c r="D871" s="120"/>
      <c r="E871" s="104"/>
      <c r="F871" s="104"/>
      <c r="G871" s="104"/>
      <c r="H871" s="104"/>
    </row>
    <row r="872" spans="2:8" x14ac:dyDescent="0.3">
      <c r="B872" s="118"/>
      <c r="D872" s="120"/>
      <c r="E872" s="104"/>
      <c r="F872" s="104"/>
      <c r="G872" s="104"/>
      <c r="H872" s="104"/>
    </row>
    <row r="873" spans="2:8" x14ac:dyDescent="0.3">
      <c r="B873" s="118"/>
      <c r="D873" s="120"/>
      <c r="E873" s="104"/>
      <c r="F873" s="104"/>
      <c r="G873" s="104"/>
      <c r="H873" s="104"/>
    </row>
    <row r="874" spans="2:8" x14ac:dyDescent="0.3">
      <c r="B874" s="118"/>
      <c r="D874" s="120"/>
      <c r="E874" s="104"/>
      <c r="F874" s="104"/>
      <c r="G874" s="104"/>
      <c r="H874" s="104"/>
    </row>
    <row r="875" spans="2:8" x14ac:dyDescent="0.3">
      <c r="B875" s="118"/>
      <c r="D875" s="120"/>
      <c r="E875" s="104"/>
      <c r="F875" s="104"/>
      <c r="G875" s="104"/>
      <c r="H875" s="104"/>
    </row>
    <row r="876" spans="2:8" x14ac:dyDescent="0.3">
      <c r="B876" s="118"/>
      <c r="D876" s="120"/>
      <c r="E876" s="104"/>
      <c r="F876" s="104"/>
      <c r="G876" s="104"/>
      <c r="H876" s="104"/>
    </row>
    <row r="877" spans="2:8" x14ac:dyDescent="0.3">
      <c r="B877" s="118"/>
      <c r="D877" s="120"/>
      <c r="E877" s="104"/>
      <c r="F877" s="104"/>
      <c r="G877" s="104"/>
      <c r="H877" s="104"/>
    </row>
    <row r="878" spans="2:8" x14ac:dyDescent="0.3">
      <c r="B878" s="118"/>
      <c r="D878" s="120"/>
      <c r="E878" s="104"/>
      <c r="F878" s="104"/>
      <c r="G878" s="104"/>
      <c r="H878" s="104"/>
    </row>
    <row r="879" spans="2:8" x14ac:dyDescent="0.3">
      <c r="B879" s="118"/>
      <c r="D879" s="120"/>
      <c r="E879" s="104"/>
      <c r="F879" s="104"/>
      <c r="G879" s="104"/>
      <c r="H879" s="104"/>
    </row>
    <row r="880" spans="2:8" x14ac:dyDescent="0.3">
      <c r="B880" s="118"/>
      <c r="D880" s="120"/>
      <c r="E880" s="104"/>
      <c r="F880" s="104"/>
      <c r="G880" s="104"/>
      <c r="H880" s="104"/>
    </row>
    <row r="881" spans="2:8" x14ac:dyDescent="0.3">
      <c r="B881" s="118"/>
      <c r="D881" s="120"/>
      <c r="E881" s="104"/>
      <c r="F881" s="104"/>
      <c r="G881" s="104"/>
      <c r="H881" s="104"/>
    </row>
    <row r="882" spans="2:8" x14ac:dyDescent="0.3">
      <c r="B882" s="118"/>
      <c r="D882" s="120"/>
      <c r="E882" s="104"/>
      <c r="F882" s="104"/>
      <c r="G882" s="104"/>
      <c r="H882" s="104"/>
    </row>
    <row r="883" spans="2:8" x14ac:dyDescent="0.3">
      <c r="B883" s="118"/>
      <c r="D883" s="120"/>
      <c r="E883" s="104"/>
      <c r="F883" s="104"/>
      <c r="G883" s="104"/>
      <c r="H883" s="104"/>
    </row>
    <row r="884" spans="2:8" x14ac:dyDescent="0.3">
      <c r="B884" s="118"/>
      <c r="D884" s="120"/>
      <c r="E884" s="104"/>
      <c r="F884" s="104"/>
      <c r="G884" s="104"/>
      <c r="H884" s="104"/>
    </row>
    <row r="885" spans="2:8" x14ac:dyDescent="0.3">
      <c r="B885" s="118"/>
      <c r="D885" s="120"/>
      <c r="E885" s="104"/>
      <c r="F885" s="104"/>
      <c r="G885" s="104"/>
      <c r="H885" s="104"/>
    </row>
    <row r="886" spans="2:8" x14ac:dyDescent="0.3">
      <c r="B886" s="118"/>
      <c r="D886" s="120"/>
      <c r="E886" s="104"/>
      <c r="F886" s="104"/>
      <c r="G886" s="104"/>
      <c r="H886" s="104"/>
    </row>
    <row r="887" spans="2:8" x14ac:dyDescent="0.3">
      <c r="B887" s="118"/>
      <c r="D887" s="120"/>
      <c r="E887" s="104"/>
      <c r="F887" s="104"/>
      <c r="G887" s="104"/>
      <c r="H887" s="104"/>
    </row>
    <row r="888" spans="2:8" x14ac:dyDescent="0.3">
      <c r="B888" s="118"/>
      <c r="D888" s="120"/>
      <c r="E888" s="104"/>
      <c r="F888" s="104"/>
      <c r="G888" s="104"/>
      <c r="H888" s="104"/>
    </row>
    <row r="889" spans="2:8" x14ac:dyDescent="0.3">
      <c r="B889" s="118"/>
      <c r="D889" s="120"/>
      <c r="E889" s="104"/>
      <c r="F889" s="104"/>
      <c r="G889" s="104"/>
      <c r="H889" s="104"/>
    </row>
    <row r="890" spans="2:8" x14ac:dyDescent="0.3">
      <c r="B890" s="118"/>
      <c r="D890" s="120"/>
      <c r="E890" s="104"/>
      <c r="F890" s="104"/>
      <c r="G890" s="104"/>
      <c r="H890" s="104"/>
    </row>
    <row r="891" spans="2:8" x14ac:dyDescent="0.3">
      <c r="B891" s="118"/>
      <c r="D891" s="120"/>
      <c r="E891" s="104"/>
      <c r="F891" s="104"/>
      <c r="G891" s="104"/>
      <c r="H891" s="104"/>
    </row>
    <row r="892" spans="2:8" x14ac:dyDescent="0.3">
      <c r="B892" s="118"/>
      <c r="D892" s="120"/>
      <c r="E892" s="104"/>
      <c r="F892" s="104"/>
      <c r="G892" s="104"/>
      <c r="H892" s="104"/>
    </row>
    <row r="893" spans="2:8" x14ac:dyDescent="0.3">
      <c r="B893" s="118"/>
      <c r="D893" s="120"/>
      <c r="E893" s="104"/>
      <c r="F893" s="104"/>
      <c r="G893" s="104"/>
      <c r="H893" s="104"/>
    </row>
    <row r="894" spans="2:8" x14ac:dyDescent="0.3">
      <c r="B894" s="118"/>
      <c r="D894" s="120"/>
      <c r="E894" s="104"/>
      <c r="F894" s="104"/>
      <c r="G894" s="104"/>
      <c r="H894" s="104"/>
    </row>
    <row r="895" spans="2:8" x14ac:dyDescent="0.3">
      <c r="B895" s="118"/>
      <c r="D895" s="120"/>
      <c r="E895" s="104"/>
      <c r="F895" s="104"/>
      <c r="G895" s="104"/>
      <c r="H895" s="104"/>
    </row>
    <row r="896" spans="2:8" x14ac:dyDescent="0.3">
      <c r="B896" s="118"/>
      <c r="D896" s="120"/>
      <c r="E896" s="104"/>
      <c r="F896" s="104"/>
      <c r="G896" s="104"/>
      <c r="H896" s="104"/>
    </row>
    <row r="897" spans="2:8" x14ac:dyDescent="0.3">
      <c r="B897" s="118"/>
      <c r="D897" s="120"/>
      <c r="E897" s="104"/>
      <c r="F897" s="104"/>
      <c r="G897" s="104"/>
      <c r="H897" s="104"/>
    </row>
    <row r="898" spans="2:8" x14ac:dyDescent="0.3">
      <c r="B898" s="118"/>
      <c r="D898" s="120"/>
      <c r="E898" s="104"/>
      <c r="F898" s="104"/>
      <c r="G898" s="104"/>
      <c r="H898" s="104"/>
    </row>
    <row r="899" spans="2:8" x14ac:dyDescent="0.3">
      <c r="B899" s="118"/>
      <c r="D899" s="120"/>
      <c r="E899" s="104"/>
      <c r="F899" s="104"/>
      <c r="G899" s="104"/>
      <c r="H899" s="104"/>
    </row>
    <row r="900" spans="2:8" x14ac:dyDescent="0.3">
      <c r="B900" s="118"/>
      <c r="D900" s="120"/>
      <c r="E900" s="104"/>
      <c r="F900" s="104"/>
      <c r="G900" s="104"/>
      <c r="H900" s="104"/>
    </row>
    <row r="901" spans="2:8" x14ac:dyDescent="0.3">
      <c r="B901" s="118"/>
      <c r="D901" s="120"/>
      <c r="E901" s="104"/>
      <c r="F901" s="104"/>
      <c r="G901" s="104"/>
      <c r="H901" s="104"/>
    </row>
    <row r="902" spans="2:8" x14ac:dyDescent="0.3">
      <c r="B902" s="118"/>
      <c r="D902" s="120"/>
      <c r="E902" s="104"/>
      <c r="F902" s="104"/>
      <c r="G902" s="104"/>
      <c r="H902" s="104"/>
    </row>
    <row r="903" spans="2:8" x14ac:dyDescent="0.3">
      <c r="B903" s="118"/>
      <c r="D903" s="120"/>
      <c r="E903" s="104"/>
      <c r="F903" s="104"/>
      <c r="G903" s="104"/>
      <c r="H903" s="104"/>
    </row>
    <row r="904" spans="2:8" x14ac:dyDescent="0.3">
      <c r="B904" s="118"/>
      <c r="D904" s="120"/>
      <c r="E904" s="104"/>
      <c r="F904" s="104"/>
      <c r="G904" s="104"/>
      <c r="H904" s="104"/>
    </row>
    <row r="905" spans="2:8" x14ac:dyDescent="0.3">
      <c r="B905" s="118"/>
      <c r="D905" s="120"/>
      <c r="E905" s="104"/>
      <c r="F905" s="104"/>
      <c r="G905" s="104"/>
      <c r="H905" s="104"/>
    </row>
    <row r="906" spans="2:8" x14ac:dyDescent="0.3">
      <c r="B906" s="118"/>
      <c r="D906" s="120"/>
      <c r="E906" s="104"/>
      <c r="F906" s="104"/>
      <c r="G906" s="104"/>
      <c r="H906" s="104"/>
    </row>
    <row r="907" spans="2:8" x14ac:dyDescent="0.3">
      <c r="B907" s="118"/>
      <c r="D907" s="120"/>
      <c r="E907" s="104"/>
      <c r="F907" s="104"/>
      <c r="G907" s="104"/>
      <c r="H907" s="104"/>
    </row>
    <row r="908" spans="2:8" x14ac:dyDescent="0.3">
      <c r="B908" s="118"/>
      <c r="D908" s="120"/>
      <c r="E908" s="104"/>
      <c r="F908" s="104"/>
      <c r="G908" s="104"/>
      <c r="H908" s="104"/>
    </row>
    <row r="909" spans="2:8" x14ac:dyDescent="0.3">
      <c r="B909" s="118"/>
      <c r="D909" s="120"/>
      <c r="E909" s="104"/>
      <c r="F909" s="104"/>
      <c r="G909" s="104"/>
      <c r="H909" s="104"/>
    </row>
    <row r="910" spans="2:8" x14ac:dyDescent="0.3">
      <c r="B910" s="118"/>
      <c r="D910" s="120"/>
      <c r="E910" s="104"/>
      <c r="F910" s="104"/>
      <c r="G910" s="104"/>
      <c r="H910" s="104"/>
    </row>
    <row r="911" spans="2:8" x14ac:dyDescent="0.3">
      <c r="B911" s="118"/>
      <c r="D911" s="120"/>
      <c r="E911" s="104"/>
      <c r="F911" s="104"/>
      <c r="G911" s="104"/>
      <c r="H911" s="104"/>
    </row>
    <row r="912" spans="2:8" x14ac:dyDescent="0.3">
      <c r="B912" s="118"/>
      <c r="D912" s="120"/>
      <c r="E912" s="104"/>
      <c r="F912" s="104"/>
      <c r="G912" s="104"/>
      <c r="H912" s="104"/>
    </row>
    <row r="913" spans="2:8" x14ac:dyDescent="0.3">
      <c r="B913" s="118"/>
      <c r="D913" s="120"/>
      <c r="E913" s="104"/>
      <c r="F913" s="104"/>
      <c r="G913" s="104"/>
      <c r="H913" s="104"/>
    </row>
    <row r="914" spans="2:8" x14ac:dyDescent="0.3">
      <c r="B914" s="118"/>
      <c r="D914" s="120"/>
      <c r="E914" s="104"/>
      <c r="F914" s="104"/>
      <c r="G914" s="104"/>
      <c r="H914" s="104"/>
    </row>
    <row r="915" spans="2:8" x14ac:dyDescent="0.3">
      <c r="B915" s="118"/>
      <c r="D915" s="120"/>
      <c r="E915" s="104"/>
      <c r="F915" s="104"/>
      <c r="G915" s="104"/>
      <c r="H915" s="104"/>
    </row>
    <row r="916" spans="2:8" x14ac:dyDescent="0.3">
      <c r="B916" s="118"/>
      <c r="D916" s="120"/>
      <c r="E916" s="104"/>
      <c r="F916" s="104"/>
      <c r="G916" s="104"/>
      <c r="H916" s="104"/>
    </row>
    <row r="917" spans="2:8" x14ac:dyDescent="0.3">
      <c r="B917" s="118"/>
      <c r="D917" s="120"/>
      <c r="E917" s="104"/>
      <c r="F917" s="104"/>
      <c r="G917" s="104"/>
      <c r="H917" s="104"/>
    </row>
    <row r="918" spans="2:8" x14ac:dyDescent="0.3">
      <c r="B918" s="118"/>
      <c r="D918" s="120"/>
      <c r="E918" s="104"/>
      <c r="F918" s="104"/>
      <c r="G918" s="104"/>
      <c r="H918" s="104"/>
    </row>
    <row r="919" spans="2:8" x14ac:dyDescent="0.3">
      <c r="B919" s="118"/>
      <c r="D919" s="120"/>
      <c r="E919" s="104"/>
      <c r="F919" s="104"/>
      <c r="G919" s="104"/>
      <c r="H919" s="104"/>
    </row>
    <row r="920" spans="2:8" x14ac:dyDescent="0.3">
      <c r="B920" s="118"/>
      <c r="D920" s="120"/>
      <c r="E920" s="104"/>
      <c r="F920" s="104"/>
      <c r="G920" s="104"/>
      <c r="H920" s="104"/>
    </row>
    <row r="921" spans="2:8" x14ac:dyDescent="0.3">
      <c r="B921" s="118"/>
      <c r="D921" s="120"/>
      <c r="E921" s="104"/>
      <c r="F921" s="104"/>
      <c r="G921" s="104"/>
      <c r="H921" s="104"/>
    </row>
    <row r="922" spans="2:8" x14ac:dyDescent="0.3">
      <c r="B922" s="118"/>
      <c r="D922" s="120"/>
      <c r="E922" s="104"/>
      <c r="F922" s="104"/>
      <c r="G922" s="104"/>
      <c r="H922" s="104"/>
    </row>
    <row r="923" spans="2:8" x14ac:dyDescent="0.3">
      <c r="G923" s="104"/>
      <c r="H923" s="104"/>
    </row>
    <row r="924" spans="2:8" x14ac:dyDescent="0.3">
      <c r="G924" s="104"/>
      <c r="H924" s="104"/>
    </row>
    <row r="925" spans="2:8" x14ac:dyDescent="0.3">
      <c r="G925" s="104"/>
      <c r="H925" s="104"/>
    </row>
    <row r="926" spans="2:8" x14ac:dyDescent="0.3">
      <c r="G926" s="104"/>
      <c r="H926" s="104"/>
    </row>
    <row r="927" spans="2:8" x14ac:dyDescent="0.3">
      <c r="G927" s="104"/>
      <c r="H927" s="104"/>
    </row>
    <row r="928" spans="2:8" x14ac:dyDescent="0.3">
      <c r="G928" s="104"/>
      <c r="H928" s="104"/>
    </row>
    <row r="929" spans="7:8" x14ac:dyDescent="0.3">
      <c r="G929" s="104"/>
      <c r="H929" s="104"/>
    </row>
    <row r="930" spans="7:8" x14ac:dyDescent="0.3">
      <c r="G930" s="104"/>
      <c r="H930" s="104"/>
    </row>
    <row r="931" spans="7:8" x14ac:dyDescent="0.3">
      <c r="G931" s="104"/>
      <c r="H931" s="104"/>
    </row>
    <row r="932" spans="7:8" x14ac:dyDescent="0.3">
      <c r="G932" s="104"/>
      <c r="H932" s="104"/>
    </row>
    <row r="933" spans="7:8" x14ac:dyDescent="0.3">
      <c r="G933" s="104"/>
      <c r="H933" s="104"/>
    </row>
    <row r="934" spans="7:8" x14ac:dyDescent="0.3">
      <c r="G934" s="104"/>
      <c r="H934" s="104"/>
    </row>
  </sheetData>
  <mergeCells count="11">
    <mergeCell ref="B9:B12"/>
    <mergeCell ref="C9:C12"/>
    <mergeCell ref="D11:D12"/>
    <mergeCell ref="B13:D13"/>
    <mergeCell ref="A1:E1"/>
    <mergeCell ref="B3:B5"/>
    <mergeCell ref="C3:C5"/>
    <mergeCell ref="D4:D5"/>
    <mergeCell ref="B6:B8"/>
    <mergeCell ref="C6:C8"/>
    <mergeCell ref="D7:D8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F7EE-4779-49D3-963F-0BAF8B36E70E}">
  <dimension ref="A1:I59"/>
  <sheetViews>
    <sheetView topLeftCell="A41" workbookViewId="0">
      <selection activeCell="H60" sqref="H60"/>
    </sheetView>
  </sheetViews>
  <sheetFormatPr defaultRowHeight="15" x14ac:dyDescent="0.25"/>
  <cols>
    <col min="1" max="1" width="48.85546875" bestFit="1" customWidth="1"/>
    <col min="2" max="2" width="7.7109375" style="1" bestFit="1" customWidth="1"/>
    <col min="3" max="4" width="14.28515625" style="1" bestFit="1" customWidth="1"/>
    <col min="5" max="5" width="7.5703125" style="1" bestFit="1" customWidth="1"/>
    <col min="6" max="6" width="7.7109375" style="1" bestFit="1" customWidth="1"/>
    <col min="7" max="8" width="13.7109375" style="1" bestFit="1" customWidth="1"/>
    <col min="9" max="9" width="7.5703125" style="1" bestFit="1" customWidth="1"/>
  </cols>
  <sheetData>
    <row r="1" spans="1:9" ht="15.75" x14ac:dyDescent="0.25">
      <c r="A1" s="210" t="s">
        <v>89</v>
      </c>
      <c r="B1" s="210"/>
      <c r="C1" s="210"/>
      <c r="D1" s="122"/>
      <c r="E1" s="122"/>
      <c r="F1" s="122"/>
      <c r="G1" s="122"/>
      <c r="H1" s="122"/>
      <c r="I1" s="122"/>
    </row>
    <row r="2" spans="1:9" x14ac:dyDescent="0.25">
      <c r="A2" s="209" t="s">
        <v>90</v>
      </c>
      <c r="B2" s="209"/>
      <c r="C2" s="209"/>
      <c r="D2" s="122"/>
      <c r="E2" s="122"/>
      <c r="F2" s="122"/>
      <c r="G2" s="122"/>
      <c r="H2" s="122"/>
      <c r="I2" s="122"/>
    </row>
    <row r="3" spans="1:9" x14ac:dyDescent="0.25">
      <c r="A3" s="209" t="s">
        <v>91</v>
      </c>
      <c r="B3" s="209"/>
      <c r="C3" s="209"/>
      <c r="D3" s="122"/>
      <c r="E3" s="122"/>
      <c r="F3" s="122"/>
      <c r="G3" s="122"/>
      <c r="H3" s="122"/>
      <c r="I3" s="122"/>
    </row>
    <row r="4" spans="1:9" x14ac:dyDescent="0.25">
      <c r="A4" s="211" t="s">
        <v>92</v>
      </c>
      <c r="B4" s="211"/>
      <c r="C4" s="211"/>
      <c r="D4" s="122"/>
      <c r="E4" s="122"/>
      <c r="F4" s="122"/>
      <c r="G4" s="122"/>
      <c r="H4" s="122"/>
      <c r="I4" s="122"/>
    </row>
    <row r="5" spans="1:9" ht="15.75" x14ac:dyDescent="0.25">
      <c r="A5" s="212" t="s">
        <v>93</v>
      </c>
      <c r="B5" s="212"/>
      <c r="C5" s="212"/>
      <c r="D5" s="122"/>
      <c r="E5" s="122"/>
      <c r="F5" s="122"/>
      <c r="G5" s="122"/>
      <c r="H5" s="122"/>
      <c r="I5" s="122"/>
    </row>
    <row r="6" spans="1:9" x14ac:dyDescent="0.25">
      <c r="A6" s="209" t="s">
        <v>94</v>
      </c>
      <c r="B6" s="209"/>
      <c r="C6" s="209"/>
      <c r="D6" s="122"/>
      <c r="E6" s="122"/>
      <c r="F6" s="122"/>
      <c r="G6" s="122"/>
      <c r="H6" s="122"/>
      <c r="I6" s="122"/>
    </row>
    <row r="7" spans="1:9" x14ac:dyDescent="0.25">
      <c r="A7" s="124" t="s">
        <v>95</v>
      </c>
      <c r="B7" s="215" t="s">
        <v>93</v>
      </c>
      <c r="C7" s="215"/>
      <c r="D7" s="215"/>
      <c r="E7" s="215"/>
      <c r="F7" s="216" t="s">
        <v>93</v>
      </c>
      <c r="G7" s="216"/>
      <c r="H7" s="216"/>
      <c r="I7" s="216"/>
    </row>
    <row r="8" spans="1:9" x14ac:dyDescent="0.25">
      <c r="A8" s="102" t="s">
        <v>95</v>
      </c>
      <c r="B8" s="217" t="s">
        <v>89</v>
      </c>
      <c r="C8" s="218"/>
      <c r="D8" s="218"/>
      <c r="E8" s="218"/>
      <c r="F8" s="219" t="s">
        <v>89</v>
      </c>
      <c r="G8" s="220"/>
      <c r="H8" s="220"/>
      <c r="I8" s="220"/>
    </row>
    <row r="9" spans="1:9" x14ac:dyDescent="0.25">
      <c r="A9" s="125" t="s">
        <v>1</v>
      </c>
      <c r="B9" s="221" t="s">
        <v>96</v>
      </c>
      <c r="C9" s="222"/>
      <c r="D9" s="222"/>
      <c r="E9" s="222"/>
      <c r="F9" s="223" t="s">
        <v>97</v>
      </c>
      <c r="G9" s="224"/>
      <c r="H9" s="224"/>
      <c r="I9" s="224"/>
    </row>
    <row r="10" spans="1:9" x14ac:dyDescent="0.25">
      <c r="A10" s="125" t="s">
        <v>95</v>
      </c>
      <c r="B10" s="126" t="s">
        <v>98</v>
      </c>
      <c r="C10" s="213" t="s">
        <v>99</v>
      </c>
      <c r="D10" s="214"/>
      <c r="E10" s="126" t="s">
        <v>100</v>
      </c>
      <c r="F10" s="126" t="s">
        <v>98</v>
      </c>
      <c r="G10" s="213" t="s">
        <v>99</v>
      </c>
      <c r="H10" s="214"/>
      <c r="I10" s="126" t="s">
        <v>100</v>
      </c>
    </row>
    <row r="11" spans="1:9" x14ac:dyDescent="0.25">
      <c r="A11" s="127" t="s">
        <v>95</v>
      </c>
      <c r="B11" s="128" t="s">
        <v>22</v>
      </c>
      <c r="C11" s="129" t="s">
        <v>101</v>
      </c>
      <c r="D11" s="129" t="s">
        <v>102</v>
      </c>
      <c r="E11" s="128" t="s">
        <v>22</v>
      </c>
      <c r="F11" s="128" t="s">
        <v>22</v>
      </c>
      <c r="G11" s="129" t="s">
        <v>101</v>
      </c>
      <c r="H11" s="129" t="s">
        <v>102</v>
      </c>
      <c r="I11" s="128" t="s">
        <v>22</v>
      </c>
    </row>
    <row r="12" spans="1:9" x14ac:dyDescent="0.25">
      <c r="A12" s="76" t="s">
        <v>103</v>
      </c>
      <c r="B12" s="130"/>
      <c r="C12" s="131">
        <v>386031.5</v>
      </c>
      <c r="D12" s="131">
        <v>386031.5</v>
      </c>
      <c r="E12" s="132"/>
      <c r="F12" s="133"/>
      <c r="G12" s="132">
        <v>386031.5</v>
      </c>
      <c r="H12" s="132">
        <v>386031.5</v>
      </c>
      <c r="I12" s="131"/>
    </row>
    <row r="13" spans="1:9" x14ac:dyDescent="0.25">
      <c r="A13" s="76" t="s">
        <v>104</v>
      </c>
      <c r="B13" s="134"/>
      <c r="C13" s="99">
        <v>386031.5</v>
      </c>
      <c r="D13" s="99">
        <v>386031.5</v>
      </c>
      <c r="E13" s="96"/>
      <c r="F13" s="135"/>
      <c r="G13" s="96">
        <v>386031.5</v>
      </c>
      <c r="H13" s="96">
        <v>386031.5</v>
      </c>
      <c r="I13" s="99"/>
    </row>
    <row r="14" spans="1:9" x14ac:dyDescent="0.25">
      <c r="A14" s="76" t="s">
        <v>105</v>
      </c>
      <c r="B14" s="134"/>
      <c r="C14" s="99">
        <v>300000</v>
      </c>
      <c r="D14" s="99">
        <v>300000</v>
      </c>
      <c r="E14" s="96"/>
      <c r="F14" s="135"/>
      <c r="G14" s="96">
        <v>300000</v>
      </c>
      <c r="H14" s="96">
        <v>300000</v>
      </c>
      <c r="I14" s="99"/>
    </row>
    <row r="15" spans="1:9" x14ac:dyDescent="0.25">
      <c r="A15" s="76" t="s">
        <v>106</v>
      </c>
      <c r="B15" s="134"/>
      <c r="C15" s="99">
        <v>180000</v>
      </c>
      <c r="D15" s="99">
        <v>180000</v>
      </c>
      <c r="E15" s="96"/>
      <c r="F15" s="135"/>
      <c r="G15" s="96">
        <v>180000</v>
      </c>
      <c r="H15" s="96">
        <v>180000</v>
      </c>
      <c r="I15" s="99"/>
    </row>
    <row r="16" spans="1:9" x14ac:dyDescent="0.25">
      <c r="A16" s="76" t="s">
        <v>107</v>
      </c>
      <c r="B16" s="134"/>
      <c r="C16" s="99">
        <v>180000</v>
      </c>
      <c r="D16" s="99">
        <v>180000</v>
      </c>
      <c r="E16" s="96"/>
      <c r="F16" s="135"/>
      <c r="G16" s="96">
        <v>180000</v>
      </c>
      <c r="H16" s="96">
        <v>180000</v>
      </c>
      <c r="I16" s="99"/>
    </row>
    <row r="17" spans="1:9" x14ac:dyDescent="0.25">
      <c r="A17" s="76" t="s">
        <v>108</v>
      </c>
      <c r="B17" s="134"/>
      <c r="C17" s="99">
        <v>191543</v>
      </c>
      <c r="D17" s="99">
        <v>191543</v>
      </c>
      <c r="E17" s="96"/>
      <c r="F17" s="135"/>
      <c r="G17" s="96">
        <v>191543</v>
      </c>
      <c r="H17" s="96">
        <v>191543</v>
      </c>
      <c r="I17" s="99"/>
    </row>
    <row r="18" spans="1:9" x14ac:dyDescent="0.25">
      <c r="A18" s="76" t="s">
        <v>109</v>
      </c>
      <c r="B18" s="134"/>
      <c r="C18" s="99">
        <v>191543</v>
      </c>
      <c r="D18" s="99">
        <v>191543</v>
      </c>
      <c r="E18" s="96"/>
      <c r="F18" s="135"/>
      <c r="G18" s="96">
        <v>191543</v>
      </c>
      <c r="H18" s="96">
        <v>191543</v>
      </c>
      <c r="I18" s="99"/>
    </row>
    <row r="19" spans="1:9" x14ac:dyDescent="0.25">
      <c r="A19" s="76" t="s">
        <v>110</v>
      </c>
      <c r="B19" s="134"/>
      <c r="C19" s="99">
        <v>458495</v>
      </c>
      <c r="D19" s="99">
        <v>458495</v>
      </c>
      <c r="E19" s="96"/>
      <c r="F19" s="135"/>
      <c r="G19" s="96">
        <v>458495</v>
      </c>
      <c r="H19" s="96">
        <v>458495</v>
      </c>
      <c r="I19" s="99"/>
    </row>
    <row r="20" spans="1:9" x14ac:dyDescent="0.25">
      <c r="A20" s="76" t="s">
        <v>111</v>
      </c>
      <c r="B20" s="134"/>
      <c r="C20" s="99">
        <v>237075</v>
      </c>
      <c r="D20" s="99">
        <v>237075</v>
      </c>
      <c r="E20" s="96"/>
      <c r="F20" s="135"/>
      <c r="G20" s="96">
        <v>237075</v>
      </c>
      <c r="H20" s="96">
        <v>237075</v>
      </c>
      <c r="I20" s="99"/>
    </row>
    <row r="21" spans="1:9" x14ac:dyDescent="0.25">
      <c r="A21" s="76" t="s">
        <v>112</v>
      </c>
      <c r="B21" s="134"/>
      <c r="C21" s="99">
        <v>237075</v>
      </c>
      <c r="D21" s="99">
        <v>237075</v>
      </c>
      <c r="E21" s="96"/>
      <c r="F21" s="135"/>
      <c r="G21" s="96">
        <v>237075</v>
      </c>
      <c r="H21" s="96">
        <v>237075</v>
      </c>
      <c r="I21" s="99"/>
    </row>
    <row r="22" spans="1:9" x14ac:dyDescent="0.25">
      <c r="A22" s="76" t="s">
        <v>113</v>
      </c>
      <c r="B22" s="134"/>
      <c r="C22" s="99">
        <v>317753</v>
      </c>
      <c r="D22" s="99">
        <v>317753</v>
      </c>
      <c r="E22" s="96"/>
      <c r="F22" s="135"/>
      <c r="G22" s="96">
        <v>317753</v>
      </c>
      <c r="H22" s="96">
        <v>317753</v>
      </c>
      <c r="I22" s="99"/>
    </row>
    <row r="23" spans="1:9" x14ac:dyDescent="0.25">
      <c r="A23" s="76" t="s">
        <v>114</v>
      </c>
      <c r="B23" s="134"/>
      <c r="C23" s="99">
        <v>189179</v>
      </c>
      <c r="D23" s="99">
        <v>189179</v>
      </c>
      <c r="E23" s="96"/>
      <c r="F23" s="135"/>
      <c r="G23" s="96">
        <v>189179</v>
      </c>
      <c r="H23" s="96">
        <v>189179</v>
      </c>
      <c r="I23" s="99"/>
    </row>
    <row r="24" spans="1:9" x14ac:dyDescent="0.25">
      <c r="A24" s="76" t="s">
        <v>115</v>
      </c>
      <c r="B24" s="134"/>
      <c r="C24" s="99">
        <v>550798</v>
      </c>
      <c r="D24" s="99">
        <v>550798</v>
      </c>
      <c r="E24" s="96"/>
      <c r="F24" s="135"/>
      <c r="G24" s="96">
        <v>550798</v>
      </c>
      <c r="H24" s="96">
        <v>550798</v>
      </c>
      <c r="I24" s="99"/>
    </row>
    <row r="25" spans="1:9" x14ac:dyDescent="0.25">
      <c r="A25" s="76" t="s">
        <v>116</v>
      </c>
      <c r="B25" s="134"/>
      <c r="C25" s="99">
        <v>180887</v>
      </c>
      <c r="D25" s="99">
        <v>180887</v>
      </c>
      <c r="E25" s="96"/>
      <c r="F25" s="135"/>
      <c r="G25" s="96">
        <v>180887</v>
      </c>
      <c r="H25" s="96">
        <v>180887</v>
      </c>
      <c r="I25" s="99"/>
    </row>
    <row r="26" spans="1:9" x14ac:dyDescent="0.25">
      <c r="A26" s="76" t="s">
        <v>117</v>
      </c>
      <c r="B26" s="134"/>
      <c r="C26" s="99">
        <v>180000</v>
      </c>
      <c r="D26" s="99">
        <v>180000</v>
      </c>
      <c r="E26" s="96"/>
      <c r="F26" s="135"/>
      <c r="G26" s="96">
        <v>180000</v>
      </c>
      <c r="H26" s="96">
        <v>180000</v>
      </c>
      <c r="I26" s="99"/>
    </row>
    <row r="27" spans="1:9" x14ac:dyDescent="0.25">
      <c r="A27" s="76" t="s">
        <v>118</v>
      </c>
      <c r="B27" s="134"/>
      <c r="C27" s="99">
        <v>180000</v>
      </c>
      <c r="D27" s="99">
        <v>180000</v>
      </c>
      <c r="E27" s="96"/>
      <c r="F27" s="135"/>
      <c r="G27" s="96">
        <v>180000</v>
      </c>
      <c r="H27" s="96">
        <v>180000</v>
      </c>
      <c r="I27" s="99"/>
    </row>
    <row r="28" spans="1:9" x14ac:dyDescent="0.25">
      <c r="A28" s="76" t="s">
        <v>119</v>
      </c>
      <c r="B28" s="134"/>
      <c r="C28" s="99">
        <v>286016.5</v>
      </c>
      <c r="D28" s="99">
        <v>286016.5</v>
      </c>
      <c r="E28" s="96"/>
      <c r="F28" s="135"/>
      <c r="G28" s="96">
        <v>286016.5</v>
      </c>
      <c r="H28" s="96">
        <v>286016.5</v>
      </c>
      <c r="I28" s="99"/>
    </row>
    <row r="29" spans="1:9" x14ac:dyDescent="0.25">
      <c r="A29" s="76" t="s">
        <v>120</v>
      </c>
      <c r="B29" s="134"/>
      <c r="C29" s="99">
        <v>286016.5</v>
      </c>
      <c r="D29" s="99">
        <v>286016.5</v>
      </c>
      <c r="E29" s="96"/>
      <c r="F29" s="135"/>
      <c r="G29" s="96">
        <v>286016.5</v>
      </c>
      <c r="H29" s="96">
        <v>286016.5</v>
      </c>
      <c r="I29" s="99"/>
    </row>
    <row r="30" spans="1:9" x14ac:dyDescent="0.25">
      <c r="A30" s="76" t="s">
        <v>121</v>
      </c>
      <c r="B30" s="134"/>
      <c r="C30" s="99">
        <v>395409</v>
      </c>
      <c r="D30" s="99">
        <v>395409</v>
      </c>
      <c r="E30" s="96"/>
      <c r="F30" s="135"/>
      <c r="G30" s="96">
        <v>395409</v>
      </c>
      <c r="H30" s="96">
        <v>395409</v>
      </c>
      <c r="I30" s="99"/>
    </row>
    <row r="31" spans="1:9" x14ac:dyDescent="0.25">
      <c r="A31" s="76" t="s">
        <v>122</v>
      </c>
      <c r="B31" s="134"/>
      <c r="C31" s="99">
        <v>288419</v>
      </c>
      <c r="D31" s="99">
        <v>288419</v>
      </c>
      <c r="E31" s="96"/>
      <c r="F31" s="135"/>
      <c r="G31" s="96">
        <v>288419</v>
      </c>
      <c r="H31" s="96">
        <v>288419</v>
      </c>
      <c r="I31" s="99"/>
    </row>
    <row r="32" spans="1:9" x14ac:dyDescent="0.25">
      <c r="A32" s="76" t="s">
        <v>123</v>
      </c>
      <c r="B32" s="134"/>
      <c r="C32" s="99">
        <v>288419</v>
      </c>
      <c r="D32" s="99">
        <v>288419</v>
      </c>
      <c r="E32" s="96"/>
      <c r="F32" s="135"/>
      <c r="G32" s="96">
        <v>288419</v>
      </c>
      <c r="H32" s="96">
        <v>288419</v>
      </c>
      <c r="I32" s="99"/>
    </row>
    <row r="33" spans="1:9" x14ac:dyDescent="0.25">
      <c r="A33" s="76" t="s">
        <v>124</v>
      </c>
      <c r="B33" s="134"/>
      <c r="C33" s="99">
        <v>186312</v>
      </c>
      <c r="D33" s="99">
        <v>186312</v>
      </c>
      <c r="E33" s="96"/>
      <c r="F33" s="135"/>
      <c r="G33" s="96">
        <v>186312</v>
      </c>
      <c r="H33" s="96">
        <v>186312</v>
      </c>
      <c r="I33" s="99"/>
    </row>
    <row r="34" spans="1:9" x14ac:dyDescent="0.25">
      <c r="A34" s="76" t="s">
        <v>125</v>
      </c>
      <c r="B34" s="134"/>
      <c r="C34" s="99">
        <v>180000</v>
      </c>
      <c r="D34" s="99">
        <v>180000</v>
      </c>
      <c r="E34" s="96"/>
      <c r="F34" s="135"/>
      <c r="G34" s="96">
        <v>180000</v>
      </c>
      <c r="H34" s="96">
        <v>180000</v>
      </c>
      <c r="I34" s="99"/>
    </row>
    <row r="35" spans="1:9" x14ac:dyDescent="0.25">
      <c r="A35" s="76" t="s">
        <v>126</v>
      </c>
      <c r="B35" s="134"/>
      <c r="C35" s="99">
        <v>180000</v>
      </c>
      <c r="D35" s="99">
        <v>180000</v>
      </c>
      <c r="E35" s="96"/>
      <c r="F35" s="135"/>
      <c r="G35" s="96">
        <v>180000</v>
      </c>
      <c r="H35" s="96">
        <v>180000</v>
      </c>
      <c r="I35" s="99"/>
    </row>
    <row r="36" spans="1:9" x14ac:dyDescent="0.25">
      <c r="A36" s="76" t="s">
        <v>127</v>
      </c>
      <c r="B36" s="134"/>
      <c r="C36" s="99">
        <v>180000</v>
      </c>
      <c r="D36" s="99">
        <v>180000</v>
      </c>
      <c r="E36" s="96"/>
      <c r="F36" s="135"/>
      <c r="G36" s="96">
        <v>180000</v>
      </c>
      <c r="H36" s="96">
        <v>180000</v>
      </c>
      <c r="I36" s="99"/>
    </row>
    <row r="37" spans="1:9" x14ac:dyDescent="0.25">
      <c r="A37" s="76" t="s">
        <v>128</v>
      </c>
      <c r="B37" s="134"/>
      <c r="C37" s="99">
        <v>180000</v>
      </c>
      <c r="D37" s="99">
        <v>180000</v>
      </c>
      <c r="E37" s="96"/>
      <c r="F37" s="135"/>
      <c r="G37" s="96">
        <v>180000</v>
      </c>
      <c r="H37" s="96">
        <v>180000</v>
      </c>
      <c r="I37" s="99"/>
    </row>
    <row r="38" spans="1:9" x14ac:dyDescent="0.25">
      <c r="A38" s="76" t="s">
        <v>129</v>
      </c>
      <c r="B38" s="134"/>
      <c r="C38" s="99">
        <v>180000</v>
      </c>
      <c r="D38" s="99">
        <v>180000</v>
      </c>
      <c r="E38" s="96"/>
      <c r="F38" s="135"/>
      <c r="G38" s="96">
        <v>180000</v>
      </c>
      <c r="H38" s="96">
        <v>180000</v>
      </c>
      <c r="I38" s="99"/>
    </row>
    <row r="39" spans="1:9" x14ac:dyDescent="0.25">
      <c r="A39" s="76" t="s">
        <v>130</v>
      </c>
      <c r="B39" s="134"/>
      <c r="C39" s="99">
        <v>180000</v>
      </c>
      <c r="D39" s="99">
        <v>180000</v>
      </c>
      <c r="E39" s="96"/>
      <c r="F39" s="135"/>
      <c r="G39" s="96">
        <v>180000</v>
      </c>
      <c r="H39" s="96">
        <v>180000</v>
      </c>
      <c r="I39" s="99"/>
    </row>
    <row r="40" spans="1:9" x14ac:dyDescent="0.25">
      <c r="A40" s="76" t="s">
        <v>131</v>
      </c>
      <c r="B40" s="134"/>
      <c r="C40" s="99">
        <v>180000</v>
      </c>
      <c r="D40" s="99">
        <v>180000</v>
      </c>
      <c r="E40" s="96"/>
      <c r="F40" s="135"/>
      <c r="G40" s="96">
        <v>180000</v>
      </c>
      <c r="H40" s="96">
        <v>180000</v>
      </c>
      <c r="I40" s="99"/>
    </row>
    <row r="41" spans="1:9" x14ac:dyDescent="0.25">
      <c r="A41" s="76" t="s">
        <v>132</v>
      </c>
      <c r="B41" s="134"/>
      <c r="C41" s="99">
        <v>149305.5</v>
      </c>
      <c r="D41" s="99">
        <v>149305.5</v>
      </c>
      <c r="E41" s="96"/>
      <c r="F41" s="135"/>
      <c r="G41" s="96">
        <v>149305.5</v>
      </c>
      <c r="H41" s="96">
        <v>149305.5</v>
      </c>
      <c r="I41" s="99"/>
    </row>
    <row r="42" spans="1:9" x14ac:dyDescent="0.25">
      <c r="A42" s="76" t="s">
        <v>133</v>
      </c>
      <c r="B42" s="134"/>
      <c r="C42" s="99">
        <v>149305.5</v>
      </c>
      <c r="D42" s="99">
        <v>149305.5</v>
      </c>
      <c r="E42" s="96"/>
      <c r="F42" s="135"/>
      <c r="G42" s="96">
        <v>149305.5</v>
      </c>
      <c r="H42" s="96">
        <v>149305.5</v>
      </c>
      <c r="I42" s="99"/>
    </row>
    <row r="43" spans="1:9" x14ac:dyDescent="0.25">
      <c r="A43" s="76" t="s">
        <v>134</v>
      </c>
      <c r="B43" s="134"/>
      <c r="C43" s="99">
        <v>180000</v>
      </c>
      <c r="D43" s="99">
        <v>180000</v>
      </c>
      <c r="E43" s="96"/>
      <c r="F43" s="135"/>
      <c r="G43" s="96">
        <v>180000</v>
      </c>
      <c r="H43" s="96">
        <v>180000</v>
      </c>
      <c r="I43" s="99"/>
    </row>
    <row r="44" spans="1:9" x14ac:dyDescent="0.25">
      <c r="A44" s="76" t="s">
        <v>135</v>
      </c>
      <c r="B44" s="134"/>
      <c r="C44" s="99">
        <v>180000</v>
      </c>
      <c r="D44" s="99">
        <v>180000</v>
      </c>
      <c r="E44" s="96"/>
      <c r="F44" s="135"/>
      <c r="G44" s="96">
        <v>180000</v>
      </c>
      <c r="H44" s="96">
        <v>180000</v>
      </c>
      <c r="I44" s="99"/>
    </row>
    <row r="45" spans="1:9" x14ac:dyDescent="0.25">
      <c r="A45" s="76" t="s">
        <v>136</v>
      </c>
      <c r="B45" s="134"/>
      <c r="C45" s="99">
        <v>263968</v>
      </c>
      <c r="D45" s="99">
        <v>263968</v>
      </c>
      <c r="E45" s="96"/>
      <c r="F45" s="135"/>
      <c r="G45" s="96">
        <v>263968</v>
      </c>
      <c r="H45" s="96">
        <v>263968</v>
      </c>
      <c r="I45" s="99"/>
    </row>
    <row r="46" spans="1:9" x14ac:dyDescent="0.25">
      <c r="A46" s="76" t="s">
        <v>137</v>
      </c>
      <c r="B46" s="134"/>
      <c r="C46" s="99">
        <v>297991</v>
      </c>
      <c r="D46" s="99">
        <v>297991</v>
      </c>
      <c r="E46" s="96"/>
      <c r="F46" s="135"/>
      <c r="G46" s="96">
        <v>297991</v>
      </c>
      <c r="H46" s="96">
        <v>297991</v>
      </c>
      <c r="I46" s="99"/>
    </row>
    <row r="47" spans="1:9" x14ac:dyDescent="0.25">
      <c r="A47" s="76" t="s">
        <v>138</v>
      </c>
      <c r="B47" s="134"/>
      <c r="C47" s="99">
        <v>180000</v>
      </c>
      <c r="D47" s="99">
        <v>180000</v>
      </c>
      <c r="E47" s="96"/>
      <c r="F47" s="135"/>
      <c r="G47" s="96">
        <v>180000</v>
      </c>
      <c r="H47" s="96">
        <v>180000</v>
      </c>
      <c r="I47" s="99"/>
    </row>
    <row r="48" spans="1:9" x14ac:dyDescent="0.25">
      <c r="A48" s="76" t="s">
        <v>139</v>
      </c>
      <c r="B48" s="134"/>
      <c r="C48" s="99">
        <v>180000</v>
      </c>
      <c r="D48" s="99">
        <v>180000</v>
      </c>
      <c r="E48" s="96"/>
      <c r="F48" s="135"/>
      <c r="G48" s="96">
        <v>180000</v>
      </c>
      <c r="H48" s="96">
        <v>180000</v>
      </c>
      <c r="I48" s="99"/>
    </row>
    <row r="49" spans="1:9" x14ac:dyDescent="0.25">
      <c r="A49" s="76" t="s">
        <v>140</v>
      </c>
      <c r="B49" s="134"/>
      <c r="C49" s="99">
        <v>266448</v>
      </c>
      <c r="D49" s="99">
        <v>266448</v>
      </c>
      <c r="E49" s="96"/>
      <c r="F49" s="135"/>
      <c r="G49" s="96">
        <v>266448</v>
      </c>
      <c r="H49" s="96">
        <v>266448</v>
      </c>
      <c r="I49" s="99"/>
    </row>
    <row r="50" spans="1:9" x14ac:dyDescent="0.25">
      <c r="A50" s="76" t="s">
        <v>141</v>
      </c>
      <c r="B50" s="134"/>
      <c r="C50" s="99">
        <v>268075</v>
      </c>
      <c r="D50" s="99">
        <v>268075</v>
      </c>
      <c r="E50" s="96"/>
      <c r="F50" s="135"/>
      <c r="G50" s="96">
        <v>268075</v>
      </c>
      <c r="H50" s="96">
        <v>268075</v>
      </c>
      <c r="I50" s="99"/>
    </row>
    <row r="51" spans="1:9" x14ac:dyDescent="0.25">
      <c r="A51" s="76" t="s">
        <v>142</v>
      </c>
      <c r="B51" s="134"/>
      <c r="C51" s="99">
        <v>223512</v>
      </c>
      <c r="D51" s="99">
        <v>223512</v>
      </c>
      <c r="E51" s="96"/>
      <c r="F51" s="135"/>
      <c r="G51" s="96">
        <v>223512</v>
      </c>
      <c r="H51" s="96">
        <v>223512</v>
      </c>
      <c r="I51" s="99"/>
    </row>
    <row r="52" spans="1:9" x14ac:dyDescent="0.25">
      <c r="A52" s="76" t="s">
        <v>143</v>
      </c>
      <c r="B52" s="134"/>
      <c r="C52" s="99">
        <v>258465</v>
      </c>
      <c r="D52" s="99">
        <v>258465</v>
      </c>
      <c r="E52" s="96"/>
      <c r="F52" s="135"/>
      <c r="G52" s="96">
        <v>258465</v>
      </c>
      <c r="H52" s="96">
        <v>258465</v>
      </c>
      <c r="I52" s="99"/>
    </row>
    <row r="53" spans="1:9" x14ac:dyDescent="0.25">
      <c r="A53" s="76" t="s">
        <v>144</v>
      </c>
      <c r="B53" s="134"/>
      <c r="C53" s="99">
        <v>180000</v>
      </c>
      <c r="D53" s="99">
        <v>180000</v>
      </c>
      <c r="E53" s="96"/>
      <c r="F53" s="135"/>
      <c r="G53" s="96">
        <v>180000</v>
      </c>
      <c r="H53" s="96">
        <v>180000</v>
      </c>
      <c r="I53" s="99"/>
    </row>
    <row r="54" spans="1:9" x14ac:dyDescent="0.25">
      <c r="A54" s="76" t="s">
        <v>145</v>
      </c>
      <c r="B54" s="134"/>
      <c r="C54" s="99">
        <v>250870</v>
      </c>
      <c r="D54" s="99">
        <v>250870</v>
      </c>
      <c r="E54" s="96"/>
      <c r="F54" s="135"/>
      <c r="G54" s="96">
        <v>250870</v>
      </c>
      <c r="H54" s="96">
        <v>250870</v>
      </c>
      <c r="I54" s="99"/>
    </row>
    <row r="55" spans="1:9" x14ac:dyDescent="0.25">
      <c r="A55" s="76" t="s">
        <v>146</v>
      </c>
      <c r="B55" s="134"/>
      <c r="C55" s="99">
        <v>188637</v>
      </c>
      <c r="D55" s="99">
        <v>188637</v>
      </c>
      <c r="E55" s="96"/>
      <c r="F55" s="135"/>
      <c r="G55" s="96">
        <v>188637</v>
      </c>
      <c r="H55" s="96">
        <v>188637</v>
      </c>
      <c r="I55" s="99"/>
    </row>
    <row r="56" spans="1:9" x14ac:dyDescent="0.25">
      <c r="A56" s="76" t="s">
        <v>147</v>
      </c>
      <c r="B56" s="134"/>
      <c r="C56" s="99">
        <v>301323</v>
      </c>
      <c r="D56" s="99">
        <v>301323</v>
      </c>
      <c r="E56" s="96"/>
      <c r="F56" s="135"/>
      <c r="G56" s="96">
        <v>301323</v>
      </c>
      <c r="H56" s="96">
        <v>301323</v>
      </c>
      <c r="I56" s="99"/>
    </row>
    <row r="57" spans="1:9" x14ac:dyDescent="0.25">
      <c r="A57" s="76" t="s">
        <v>148</v>
      </c>
      <c r="B57" s="134"/>
      <c r="C57" s="99">
        <v>180000</v>
      </c>
      <c r="D57" s="99">
        <v>180000</v>
      </c>
      <c r="E57" s="96"/>
      <c r="F57" s="135"/>
      <c r="G57" s="96">
        <v>180000</v>
      </c>
      <c r="H57" s="96">
        <v>180000</v>
      </c>
      <c r="I57" s="99"/>
    </row>
    <row r="58" spans="1:9" x14ac:dyDescent="0.25">
      <c r="A58" s="76" t="s">
        <v>149</v>
      </c>
      <c r="B58" s="134"/>
      <c r="C58" s="99">
        <v>180000</v>
      </c>
      <c r="D58" s="99">
        <v>180000</v>
      </c>
      <c r="E58" s="96"/>
      <c r="F58" s="135"/>
      <c r="G58" s="96">
        <v>180000</v>
      </c>
      <c r="H58" s="96">
        <v>180000</v>
      </c>
      <c r="I58" s="99"/>
    </row>
    <row r="59" spans="1:9" x14ac:dyDescent="0.25">
      <c r="A59" s="97" t="s">
        <v>150</v>
      </c>
      <c r="B59" s="136"/>
      <c r="C59" s="137">
        <v>11214903</v>
      </c>
      <c r="D59" s="137">
        <v>11214903</v>
      </c>
      <c r="E59" s="101"/>
      <c r="F59" s="138"/>
      <c r="G59" s="101">
        <v>11214903</v>
      </c>
      <c r="H59" s="101">
        <f>SUM(H12:H58)</f>
        <v>11214903</v>
      </c>
      <c r="I59" s="137"/>
    </row>
  </sheetData>
  <mergeCells count="14">
    <mergeCell ref="C10:D10"/>
    <mergeCell ref="G10:H10"/>
    <mergeCell ref="B7:E7"/>
    <mergeCell ref="F7:I7"/>
    <mergeCell ref="B8:E8"/>
    <mergeCell ref="F8:I8"/>
    <mergeCell ref="B9:E9"/>
    <mergeCell ref="F9:I9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6B8F-E0F2-4DC4-B79E-BDEB60C1D4A9}">
  <dimension ref="A1:G44"/>
  <sheetViews>
    <sheetView topLeftCell="A21" workbookViewId="0">
      <selection activeCell="F45" sqref="F45"/>
    </sheetView>
  </sheetViews>
  <sheetFormatPr defaultRowHeight="15" x14ac:dyDescent="0.25"/>
  <cols>
    <col min="1" max="1" width="10.140625" bestFit="1" customWidth="1"/>
    <col min="2" max="2" width="3.28515625" bestFit="1" customWidth="1"/>
    <col min="3" max="3" width="30.28515625" bestFit="1" customWidth="1"/>
    <col min="5" max="5" width="7" bestFit="1" customWidth="1"/>
    <col min="6" max="6" width="14.5703125" style="1" bestFit="1" customWidth="1"/>
    <col min="7" max="7" width="1.42578125" customWidth="1"/>
  </cols>
  <sheetData>
    <row r="1" spans="1:7" ht="15.75" x14ac:dyDescent="0.25">
      <c r="A1" s="210" t="s">
        <v>89</v>
      </c>
      <c r="B1" s="210"/>
      <c r="C1" s="210"/>
      <c r="D1" s="139"/>
      <c r="E1" s="139"/>
      <c r="F1" s="122"/>
      <c r="G1" s="139"/>
    </row>
    <row r="2" spans="1:7" x14ac:dyDescent="0.25">
      <c r="A2" s="209" t="s">
        <v>90</v>
      </c>
      <c r="B2" s="209"/>
      <c r="C2" s="209"/>
      <c r="D2" s="139"/>
      <c r="E2" s="139"/>
      <c r="F2" s="122"/>
      <c r="G2" s="139"/>
    </row>
    <row r="3" spans="1:7" x14ac:dyDescent="0.25">
      <c r="A3" s="209" t="s">
        <v>91</v>
      </c>
      <c r="B3" s="209"/>
      <c r="C3" s="209"/>
      <c r="D3" s="139"/>
      <c r="E3" s="139"/>
      <c r="F3" s="122"/>
      <c r="G3" s="139"/>
    </row>
    <row r="4" spans="1:7" x14ac:dyDescent="0.25">
      <c r="A4" s="211" t="s">
        <v>92</v>
      </c>
      <c r="B4" s="211"/>
      <c r="C4" s="211"/>
      <c r="D4" s="139"/>
      <c r="E4" s="139"/>
      <c r="F4" s="122"/>
      <c r="G4" s="139"/>
    </row>
    <row r="5" spans="1:7" ht="15.75" x14ac:dyDescent="0.25">
      <c r="A5" s="212" t="s">
        <v>151</v>
      </c>
      <c r="B5" s="212"/>
      <c r="C5" s="212"/>
      <c r="D5" s="139"/>
      <c r="E5" s="139"/>
      <c r="F5" s="122"/>
      <c r="G5" s="139"/>
    </row>
    <row r="6" spans="1:7" x14ac:dyDescent="0.25">
      <c r="A6" s="209" t="s">
        <v>152</v>
      </c>
      <c r="B6" s="209"/>
      <c r="C6" s="209"/>
      <c r="D6" s="139"/>
      <c r="E6" s="139"/>
      <c r="F6" s="122"/>
      <c r="G6" s="139"/>
    </row>
    <row r="7" spans="1:7" x14ac:dyDescent="0.25">
      <c r="A7" s="209" t="s">
        <v>95</v>
      </c>
      <c r="B7" s="209"/>
      <c r="C7" s="209"/>
      <c r="D7" s="139"/>
      <c r="E7" s="139"/>
      <c r="F7" s="122"/>
      <c r="G7" s="139"/>
    </row>
    <row r="8" spans="1:7" x14ac:dyDescent="0.25">
      <c r="A8" s="209" t="s">
        <v>95</v>
      </c>
      <c r="B8" s="209"/>
      <c r="C8" s="209"/>
      <c r="D8" s="139"/>
      <c r="E8" s="139"/>
      <c r="F8" s="122"/>
      <c r="G8" s="139"/>
    </row>
    <row r="9" spans="1:7" x14ac:dyDescent="0.25">
      <c r="A9" s="209" t="s">
        <v>153</v>
      </c>
      <c r="B9" s="209"/>
      <c r="C9" s="209"/>
      <c r="D9" s="139"/>
      <c r="E9" s="139"/>
      <c r="F9" s="122"/>
      <c r="G9" s="139"/>
    </row>
    <row r="10" spans="1:7" x14ac:dyDescent="0.25">
      <c r="A10" s="140" t="s">
        <v>0</v>
      </c>
      <c r="B10" s="226" t="s">
        <v>1</v>
      </c>
      <c r="C10" s="226"/>
      <c r="D10" s="141" t="s">
        <v>154</v>
      </c>
      <c r="E10" s="140" t="s">
        <v>155</v>
      </c>
      <c r="F10" s="101" t="s">
        <v>101</v>
      </c>
      <c r="G10" s="142" t="s">
        <v>102</v>
      </c>
    </row>
    <row r="11" spans="1:7" x14ac:dyDescent="0.25">
      <c r="A11" s="143" t="s">
        <v>156</v>
      </c>
      <c r="B11" s="123" t="s">
        <v>157</v>
      </c>
      <c r="C11" s="144" t="s">
        <v>158</v>
      </c>
      <c r="D11" s="75" t="s">
        <v>159</v>
      </c>
      <c r="E11" s="143"/>
      <c r="F11" s="145">
        <v>50000</v>
      </c>
      <c r="G11" s="146"/>
    </row>
    <row r="12" spans="1:7" x14ac:dyDescent="0.25">
      <c r="A12" s="74">
        <v>44805</v>
      </c>
      <c r="B12" s="123" t="s">
        <v>157</v>
      </c>
      <c r="C12" s="147" t="s">
        <v>160</v>
      </c>
      <c r="D12" s="75" t="s">
        <v>159</v>
      </c>
      <c r="E12" s="143" t="s">
        <v>161</v>
      </c>
      <c r="F12" s="145">
        <v>611982</v>
      </c>
      <c r="G12" s="148"/>
    </row>
    <row r="13" spans="1:7" x14ac:dyDescent="0.25">
      <c r="A13" s="74">
        <v>44805</v>
      </c>
      <c r="B13" s="123" t="s">
        <v>157</v>
      </c>
      <c r="C13" s="147" t="s">
        <v>160</v>
      </c>
      <c r="D13" s="75" t="s">
        <v>159</v>
      </c>
      <c r="E13" s="143" t="s">
        <v>162</v>
      </c>
      <c r="F13" s="145">
        <v>688800</v>
      </c>
      <c r="G13" s="148"/>
    </row>
    <row r="14" spans="1:7" x14ac:dyDescent="0.25">
      <c r="A14" s="74">
        <v>44814</v>
      </c>
      <c r="B14" s="123" t="s">
        <v>157</v>
      </c>
      <c r="C14" s="147" t="s">
        <v>160</v>
      </c>
      <c r="D14" s="75" t="s">
        <v>159</v>
      </c>
      <c r="E14" s="143" t="s">
        <v>163</v>
      </c>
      <c r="F14" s="145">
        <v>126000</v>
      </c>
      <c r="G14" s="148"/>
    </row>
    <row r="15" spans="1:7" x14ac:dyDescent="0.25">
      <c r="A15" s="74">
        <v>44874</v>
      </c>
      <c r="B15" s="123" t="s">
        <v>157</v>
      </c>
      <c r="C15" s="147" t="s">
        <v>164</v>
      </c>
      <c r="D15" s="75" t="s">
        <v>159</v>
      </c>
      <c r="E15" s="143" t="s">
        <v>165</v>
      </c>
      <c r="F15" s="145">
        <v>11000</v>
      </c>
      <c r="G15" s="148"/>
    </row>
    <row r="16" spans="1:7" x14ac:dyDescent="0.25">
      <c r="A16" s="74">
        <v>44875</v>
      </c>
      <c r="B16" s="123" t="s">
        <v>157</v>
      </c>
      <c r="C16" s="147" t="s">
        <v>160</v>
      </c>
      <c r="D16" s="75" t="s">
        <v>159</v>
      </c>
      <c r="E16" s="143" t="s">
        <v>166</v>
      </c>
      <c r="F16" s="145">
        <v>9979260</v>
      </c>
      <c r="G16" s="148"/>
    </row>
    <row r="17" spans="1:7" x14ac:dyDescent="0.25">
      <c r="A17" s="74">
        <v>44875</v>
      </c>
      <c r="B17" s="123" t="s">
        <v>157</v>
      </c>
      <c r="C17" s="147" t="s">
        <v>167</v>
      </c>
      <c r="D17" s="75" t="s">
        <v>168</v>
      </c>
      <c r="E17" s="143" t="s">
        <v>169</v>
      </c>
      <c r="F17" s="145">
        <v>27208275</v>
      </c>
      <c r="G17" s="148"/>
    </row>
    <row r="18" spans="1:7" x14ac:dyDescent="0.25">
      <c r="A18" s="74">
        <v>44908</v>
      </c>
      <c r="B18" s="123" t="s">
        <v>157</v>
      </c>
      <c r="C18" s="147" t="s">
        <v>167</v>
      </c>
      <c r="D18" s="75" t="s">
        <v>168</v>
      </c>
      <c r="E18" s="143" t="s">
        <v>170</v>
      </c>
      <c r="F18" s="145">
        <v>6171</v>
      </c>
      <c r="G18" s="148"/>
    </row>
    <row r="19" spans="1:7" x14ac:dyDescent="0.25">
      <c r="A19" s="74">
        <v>44908</v>
      </c>
      <c r="B19" s="123" t="s">
        <v>157</v>
      </c>
      <c r="C19" s="147" t="s">
        <v>167</v>
      </c>
      <c r="D19" s="75" t="s">
        <v>168</v>
      </c>
      <c r="E19" s="143" t="s">
        <v>171</v>
      </c>
      <c r="F19" s="145">
        <v>10285</v>
      </c>
      <c r="G19" s="148"/>
    </row>
    <row r="20" spans="1:7" x14ac:dyDescent="0.25">
      <c r="A20" s="74">
        <v>44908</v>
      </c>
      <c r="B20" s="123" t="s">
        <v>157</v>
      </c>
      <c r="C20" s="147" t="s">
        <v>167</v>
      </c>
      <c r="D20" s="75" t="s">
        <v>168</v>
      </c>
      <c r="E20" s="143" t="s">
        <v>172</v>
      </c>
      <c r="F20" s="145">
        <v>13280</v>
      </c>
      <c r="G20" s="148"/>
    </row>
    <row r="21" spans="1:7" x14ac:dyDescent="0.25">
      <c r="A21" s="74">
        <v>44908</v>
      </c>
      <c r="B21" s="123" t="s">
        <v>157</v>
      </c>
      <c r="C21" s="147" t="s">
        <v>167</v>
      </c>
      <c r="D21" s="75" t="s">
        <v>168</v>
      </c>
      <c r="E21" s="143" t="s">
        <v>173</v>
      </c>
      <c r="F21" s="145">
        <v>251099</v>
      </c>
      <c r="G21" s="148"/>
    </row>
    <row r="22" spans="1:7" x14ac:dyDescent="0.25">
      <c r="A22" s="74">
        <v>44964</v>
      </c>
      <c r="B22" s="123" t="s">
        <v>157</v>
      </c>
      <c r="C22" s="147" t="s">
        <v>174</v>
      </c>
      <c r="D22" s="75" t="s">
        <v>168</v>
      </c>
      <c r="E22" s="143" t="s">
        <v>175</v>
      </c>
      <c r="F22" s="145">
        <v>30000</v>
      </c>
      <c r="G22" s="148"/>
    </row>
    <row r="23" spans="1:7" x14ac:dyDescent="0.25">
      <c r="A23" s="74">
        <v>44964</v>
      </c>
      <c r="B23" s="123" t="s">
        <v>157</v>
      </c>
      <c r="C23" s="147" t="s">
        <v>174</v>
      </c>
      <c r="D23" s="75" t="s">
        <v>168</v>
      </c>
      <c r="E23" s="143" t="s">
        <v>176</v>
      </c>
      <c r="F23" s="145">
        <v>30000</v>
      </c>
      <c r="G23" s="148"/>
    </row>
    <row r="24" spans="1:7" x14ac:dyDescent="0.25">
      <c r="A24" s="74">
        <v>44979</v>
      </c>
      <c r="B24" s="123" t="s">
        <v>157</v>
      </c>
      <c r="C24" s="147" t="s">
        <v>167</v>
      </c>
      <c r="D24" s="75" t="s">
        <v>168</v>
      </c>
      <c r="E24" s="143" t="s">
        <v>177</v>
      </c>
      <c r="F24" s="145">
        <v>4371003</v>
      </c>
      <c r="G24" s="148"/>
    </row>
    <row r="25" spans="1:7" x14ac:dyDescent="0.25">
      <c r="A25" s="74">
        <v>44995</v>
      </c>
      <c r="B25" s="123" t="s">
        <v>157</v>
      </c>
      <c r="C25" s="147" t="s">
        <v>167</v>
      </c>
      <c r="D25" s="75" t="s">
        <v>168</v>
      </c>
      <c r="E25" s="143" t="s">
        <v>178</v>
      </c>
      <c r="F25" s="145">
        <v>26340</v>
      </c>
      <c r="G25" s="148"/>
    </row>
    <row r="26" spans="1:7" x14ac:dyDescent="0.25">
      <c r="A26" s="74">
        <v>45001</v>
      </c>
      <c r="B26" s="123" t="s">
        <v>157</v>
      </c>
      <c r="C26" s="147" t="s">
        <v>164</v>
      </c>
      <c r="D26" s="75" t="s">
        <v>159</v>
      </c>
      <c r="E26" s="143" t="s">
        <v>179</v>
      </c>
      <c r="F26" s="145">
        <v>2020</v>
      </c>
      <c r="G26" s="148"/>
    </row>
    <row r="27" spans="1:7" x14ac:dyDescent="0.25">
      <c r="A27" s="74">
        <v>45016</v>
      </c>
      <c r="B27" s="123" t="s">
        <v>180</v>
      </c>
      <c r="C27" s="147" t="s">
        <v>181</v>
      </c>
      <c r="D27" s="75" t="s">
        <v>159</v>
      </c>
      <c r="E27" s="143" t="s">
        <v>182</v>
      </c>
      <c r="F27" s="145"/>
      <c r="G27" s="149">
        <v>43365515</v>
      </c>
    </row>
    <row r="28" spans="1:7" x14ac:dyDescent="0.25">
      <c r="A28" s="74">
        <v>45021</v>
      </c>
      <c r="B28" s="123" t="s">
        <v>157</v>
      </c>
      <c r="C28" s="147" t="s">
        <v>167</v>
      </c>
      <c r="D28" s="75" t="s">
        <v>168</v>
      </c>
      <c r="E28" s="143" t="s">
        <v>183</v>
      </c>
      <c r="F28" s="145">
        <v>25000</v>
      </c>
      <c r="G28" s="148"/>
    </row>
    <row r="29" spans="1:7" x14ac:dyDescent="0.25">
      <c r="A29" s="74">
        <v>45022</v>
      </c>
      <c r="B29" s="123" t="s">
        <v>157</v>
      </c>
      <c r="C29" s="147" t="s">
        <v>167</v>
      </c>
      <c r="D29" s="75" t="s">
        <v>168</v>
      </c>
      <c r="E29" s="143" t="s">
        <v>184</v>
      </c>
      <c r="F29" s="145">
        <v>22772261.800000001</v>
      </c>
      <c r="G29" s="148"/>
    </row>
    <row r="30" spans="1:7" x14ac:dyDescent="0.25">
      <c r="A30" s="74">
        <v>45026</v>
      </c>
      <c r="B30" s="123" t="s">
        <v>157</v>
      </c>
      <c r="C30" s="147" t="s">
        <v>160</v>
      </c>
      <c r="D30" s="75" t="s">
        <v>159</v>
      </c>
      <c r="E30" s="143" t="s">
        <v>185</v>
      </c>
      <c r="F30" s="145">
        <v>651200</v>
      </c>
      <c r="G30" s="148"/>
    </row>
    <row r="31" spans="1:7" x14ac:dyDescent="0.25">
      <c r="A31" s="74">
        <v>45026</v>
      </c>
      <c r="B31" s="123" t="s">
        <v>157</v>
      </c>
      <c r="C31" s="147" t="s">
        <v>167</v>
      </c>
      <c r="D31" s="75" t="s">
        <v>168</v>
      </c>
      <c r="E31" s="143" t="s">
        <v>186</v>
      </c>
      <c r="F31" s="145">
        <v>17875</v>
      </c>
      <c r="G31" s="148"/>
    </row>
    <row r="32" spans="1:7" x14ac:dyDescent="0.25">
      <c r="A32" s="74">
        <v>45045</v>
      </c>
      <c r="B32" s="123" t="s">
        <v>157</v>
      </c>
      <c r="C32" s="147" t="s">
        <v>167</v>
      </c>
      <c r="D32" s="75" t="s">
        <v>168</v>
      </c>
      <c r="E32" s="143" t="s">
        <v>187</v>
      </c>
      <c r="F32" s="145">
        <v>10000</v>
      </c>
      <c r="G32" s="148"/>
    </row>
    <row r="33" spans="1:7" x14ac:dyDescent="0.25">
      <c r="A33" s="74">
        <v>45051</v>
      </c>
      <c r="B33" s="123" t="s">
        <v>157</v>
      </c>
      <c r="C33" s="147" t="s">
        <v>167</v>
      </c>
      <c r="D33" s="75" t="s">
        <v>168</v>
      </c>
      <c r="E33" s="143" t="s">
        <v>188</v>
      </c>
      <c r="F33" s="145">
        <v>5000</v>
      </c>
      <c r="G33" s="148"/>
    </row>
    <row r="34" spans="1:7" x14ac:dyDescent="0.25">
      <c r="A34" s="74">
        <v>45054</v>
      </c>
      <c r="B34" s="123" t="s">
        <v>157</v>
      </c>
      <c r="C34" s="147" t="s">
        <v>167</v>
      </c>
      <c r="D34" s="75" t="s">
        <v>168</v>
      </c>
      <c r="E34" s="143" t="s">
        <v>189</v>
      </c>
      <c r="F34" s="145">
        <v>9000</v>
      </c>
      <c r="G34" s="148"/>
    </row>
    <row r="35" spans="1:7" x14ac:dyDescent="0.25">
      <c r="A35" s="74">
        <v>45097</v>
      </c>
      <c r="B35" s="123" t="s">
        <v>157</v>
      </c>
      <c r="C35" s="147" t="s">
        <v>164</v>
      </c>
      <c r="D35" s="75" t="s">
        <v>159</v>
      </c>
      <c r="E35" s="143" t="s">
        <v>190</v>
      </c>
      <c r="F35" s="145">
        <v>18000</v>
      </c>
      <c r="G35" s="148"/>
    </row>
    <row r="36" spans="1:7" x14ac:dyDescent="0.25">
      <c r="A36" s="74">
        <v>45097</v>
      </c>
      <c r="B36" s="123" t="s">
        <v>157</v>
      </c>
      <c r="C36" s="147" t="s">
        <v>164</v>
      </c>
      <c r="D36" s="75" t="s">
        <v>159</v>
      </c>
      <c r="E36" s="143" t="s">
        <v>191</v>
      </c>
      <c r="F36" s="145">
        <v>24000</v>
      </c>
      <c r="G36" s="148"/>
    </row>
    <row r="37" spans="1:7" x14ac:dyDescent="0.25">
      <c r="A37" s="74">
        <v>45260</v>
      </c>
      <c r="B37" s="123" t="s">
        <v>157</v>
      </c>
      <c r="C37" s="147" t="s">
        <v>167</v>
      </c>
      <c r="D37" s="75" t="s">
        <v>168</v>
      </c>
      <c r="E37" s="143" t="s">
        <v>192</v>
      </c>
      <c r="F37" s="145">
        <v>9892090</v>
      </c>
      <c r="G37" s="148"/>
    </row>
    <row r="38" spans="1:7" x14ac:dyDescent="0.25">
      <c r="A38" s="150"/>
      <c r="B38" s="150"/>
      <c r="C38" s="150"/>
      <c r="D38" s="150"/>
      <c r="E38" s="150"/>
      <c r="F38" s="151">
        <f>SUM(F11:F37)</f>
        <v>76839941.799999997</v>
      </c>
      <c r="G38" s="152">
        <v>43365515</v>
      </c>
    </row>
    <row r="39" spans="1:7" x14ac:dyDescent="0.25">
      <c r="A39" s="153"/>
      <c r="B39" s="123"/>
      <c r="C39" s="154"/>
      <c r="D39" s="227"/>
      <c r="E39" s="227"/>
      <c r="F39" s="227"/>
      <c r="G39" s="155"/>
    </row>
    <row r="40" spans="1:7" x14ac:dyDescent="0.25">
      <c r="A40" s="225"/>
      <c r="B40" s="225"/>
      <c r="C40" s="225"/>
      <c r="D40" s="225"/>
      <c r="E40" s="225"/>
      <c r="F40" s="225"/>
      <c r="G40" s="156"/>
    </row>
    <row r="42" spans="1:7" x14ac:dyDescent="0.25">
      <c r="A42" t="s">
        <v>193</v>
      </c>
      <c r="C42" t="s">
        <v>194</v>
      </c>
      <c r="F42" s="1">
        <v>1491370</v>
      </c>
    </row>
    <row r="43" spans="1:7" x14ac:dyDescent="0.25">
      <c r="C43" t="s">
        <v>195</v>
      </c>
      <c r="F43" s="1">
        <v>57836</v>
      </c>
    </row>
    <row r="44" spans="1:7" ht="15.75" thickBot="1" x14ac:dyDescent="0.3">
      <c r="D44" t="s">
        <v>196</v>
      </c>
      <c r="F44" s="157">
        <f>F38+F42+F43</f>
        <v>78389147.799999997</v>
      </c>
    </row>
  </sheetData>
  <mergeCells count="12">
    <mergeCell ref="A40:F40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B10:C10"/>
    <mergeCell ref="D39:F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BFA8-5D67-46F0-86A0-F0E8B8A1885A}">
  <dimension ref="A1:E174"/>
  <sheetViews>
    <sheetView topLeftCell="A138" workbookViewId="0">
      <selection activeCell="B146" sqref="B146"/>
    </sheetView>
  </sheetViews>
  <sheetFormatPr defaultRowHeight="15" x14ac:dyDescent="0.25"/>
  <cols>
    <col min="1" max="1" width="6.85546875" bestFit="1" customWidth="1"/>
    <col min="2" max="2" width="42.5703125" bestFit="1" customWidth="1"/>
    <col min="3" max="3" width="17" bestFit="1" customWidth="1"/>
    <col min="4" max="4" width="12" bestFit="1" customWidth="1"/>
    <col min="5" max="5" width="14.28515625" style="1" bestFit="1" customWidth="1"/>
  </cols>
  <sheetData>
    <row r="1" spans="1:5" x14ac:dyDescent="0.25">
      <c r="A1" t="s">
        <v>21</v>
      </c>
      <c r="B1" t="s">
        <v>1</v>
      </c>
      <c r="C1" t="s">
        <v>199</v>
      </c>
      <c r="D1" t="s">
        <v>200</v>
      </c>
      <c r="E1" s="1" t="s">
        <v>2</v>
      </c>
    </row>
    <row r="2" spans="1:5" x14ac:dyDescent="0.25">
      <c r="B2" s="159" t="s">
        <v>205</v>
      </c>
      <c r="C2" s="162" t="s">
        <v>212</v>
      </c>
      <c r="D2" s="163">
        <v>45000</v>
      </c>
      <c r="E2" s="167">
        <v>53100</v>
      </c>
    </row>
    <row r="3" spans="1:5" x14ac:dyDescent="0.25">
      <c r="B3" s="168" t="s">
        <v>214</v>
      </c>
      <c r="C3" s="172" t="s">
        <v>238</v>
      </c>
      <c r="D3" s="173">
        <v>45032</v>
      </c>
      <c r="E3" s="179">
        <v>1935606</v>
      </c>
    </row>
    <row r="4" spans="1:5" x14ac:dyDescent="0.25">
      <c r="B4" s="168" t="s">
        <v>215</v>
      </c>
      <c r="C4" s="172" t="s">
        <v>239</v>
      </c>
      <c r="D4" s="173">
        <v>45035</v>
      </c>
      <c r="E4" s="179">
        <v>92394</v>
      </c>
    </row>
    <row r="5" spans="1:5" x14ac:dyDescent="0.25">
      <c r="B5" s="168" t="s">
        <v>215</v>
      </c>
      <c r="C5" s="172" t="s">
        <v>240</v>
      </c>
      <c r="D5" s="173">
        <v>45036</v>
      </c>
      <c r="E5" s="179">
        <v>31860</v>
      </c>
    </row>
    <row r="6" spans="1:5" x14ac:dyDescent="0.25">
      <c r="B6" s="168" t="s">
        <v>216</v>
      </c>
      <c r="C6" s="172" t="s">
        <v>241</v>
      </c>
      <c r="D6" s="173">
        <v>45036</v>
      </c>
      <c r="E6" s="179">
        <v>28674</v>
      </c>
    </row>
    <row r="7" spans="1:5" x14ac:dyDescent="0.25">
      <c r="B7" s="169" t="s">
        <v>216</v>
      </c>
      <c r="C7" s="174" t="s">
        <v>242</v>
      </c>
      <c r="D7" s="175">
        <v>45036</v>
      </c>
      <c r="E7" s="180">
        <v>31860</v>
      </c>
    </row>
    <row r="8" spans="1:5" x14ac:dyDescent="0.25">
      <c r="B8" s="169" t="s">
        <v>216</v>
      </c>
      <c r="C8" s="176" t="s">
        <v>243</v>
      </c>
      <c r="D8" s="177">
        <v>45036</v>
      </c>
      <c r="E8" s="181">
        <v>31860</v>
      </c>
    </row>
    <row r="9" spans="1:5" x14ac:dyDescent="0.25">
      <c r="B9" s="158" t="s">
        <v>216</v>
      </c>
      <c r="C9" s="160" t="s">
        <v>244</v>
      </c>
      <c r="D9" s="161">
        <v>45036</v>
      </c>
      <c r="E9" s="164">
        <v>28674</v>
      </c>
    </row>
    <row r="10" spans="1:5" x14ac:dyDescent="0.25">
      <c r="B10" s="159" t="s">
        <v>216</v>
      </c>
      <c r="C10" s="162" t="s">
        <v>245</v>
      </c>
      <c r="D10" s="163">
        <v>45036</v>
      </c>
      <c r="E10" s="165">
        <v>31860</v>
      </c>
    </row>
    <row r="11" spans="1:5" x14ac:dyDescent="0.25">
      <c r="B11" s="159" t="s">
        <v>216</v>
      </c>
      <c r="C11" s="162" t="s">
        <v>246</v>
      </c>
      <c r="D11" s="163">
        <v>45036</v>
      </c>
      <c r="E11" s="165">
        <v>31860</v>
      </c>
    </row>
    <row r="12" spans="1:5" x14ac:dyDescent="0.25">
      <c r="B12" s="159" t="s">
        <v>216</v>
      </c>
      <c r="C12" s="162" t="s">
        <v>247</v>
      </c>
      <c r="D12" s="163">
        <v>45036</v>
      </c>
      <c r="E12" s="165">
        <v>28674</v>
      </c>
    </row>
    <row r="13" spans="1:5" x14ac:dyDescent="0.25">
      <c r="B13" s="159" t="s">
        <v>216</v>
      </c>
      <c r="C13" s="162" t="s">
        <v>248</v>
      </c>
      <c r="D13" s="163">
        <v>45036</v>
      </c>
      <c r="E13" s="165">
        <v>31860</v>
      </c>
    </row>
    <row r="14" spans="1:5" x14ac:dyDescent="0.25">
      <c r="B14" s="159" t="s">
        <v>216</v>
      </c>
      <c r="C14" s="162" t="s">
        <v>249</v>
      </c>
      <c r="D14" s="163">
        <v>45036</v>
      </c>
      <c r="E14" s="165">
        <v>31860</v>
      </c>
    </row>
    <row r="15" spans="1:5" x14ac:dyDescent="0.25">
      <c r="B15" s="159" t="s">
        <v>216</v>
      </c>
      <c r="C15" s="162" t="s">
        <v>250</v>
      </c>
      <c r="D15" s="163">
        <v>45036</v>
      </c>
      <c r="E15" s="165">
        <v>31860</v>
      </c>
    </row>
    <row r="16" spans="1:5" x14ac:dyDescent="0.25">
      <c r="B16" s="159" t="s">
        <v>216</v>
      </c>
      <c r="C16" s="162" t="s">
        <v>251</v>
      </c>
      <c r="D16" s="163">
        <v>45037</v>
      </c>
      <c r="E16" s="165">
        <v>31860</v>
      </c>
    </row>
    <row r="17" spans="2:5" x14ac:dyDescent="0.25">
      <c r="B17" s="159" t="s">
        <v>215</v>
      </c>
      <c r="C17" s="162" t="s">
        <v>252</v>
      </c>
      <c r="D17" s="163">
        <v>45037</v>
      </c>
      <c r="E17" s="165">
        <v>60534</v>
      </c>
    </row>
    <row r="18" spans="2:5" x14ac:dyDescent="0.25">
      <c r="B18" s="159" t="s">
        <v>216</v>
      </c>
      <c r="C18" s="162" t="s">
        <v>253</v>
      </c>
      <c r="D18" s="163">
        <v>45040</v>
      </c>
      <c r="E18" s="165">
        <v>31860</v>
      </c>
    </row>
    <row r="19" spans="2:5" x14ac:dyDescent="0.25">
      <c r="B19" s="159" t="s">
        <v>216</v>
      </c>
      <c r="C19" s="162" t="s">
        <v>254</v>
      </c>
      <c r="D19" s="163">
        <v>45041</v>
      </c>
      <c r="E19" s="165">
        <v>28674</v>
      </c>
    </row>
    <row r="20" spans="2:5" x14ac:dyDescent="0.25">
      <c r="B20" s="159" t="s">
        <v>216</v>
      </c>
      <c r="C20" s="162" t="s">
        <v>255</v>
      </c>
      <c r="D20" s="163">
        <v>45042</v>
      </c>
      <c r="E20" s="165">
        <v>31860</v>
      </c>
    </row>
    <row r="21" spans="2:5" x14ac:dyDescent="0.25">
      <c r="B21" s="159" t="s">
        <v>215</v>
      </c>
      <c r="C21" s="162" t="s">
        <v>256</v>
      </c>
      <c r="D21" s="163">
        <v>45043</v>
      </c>
      <c r="E21" s="165">
        <v>60534</v>
      </c>
    </row>
    <row r="22" spans="2:5" x14ac:dyDescent="0.25">
      <c r="B22" s="159" t="s">
        <v>216</v>
      </c>
      <c r="C22" s="162" t="s">
        <v>257</v>
      </c>
      <c r="D22" s="163">
        <v>45044</v>
      </c>
      <c r="E22" s="165">
        <v>28674</v>
      </c>
    </row>
    <row r="23" spans="2:5" x14ac:dyDescent="0.25">
      <c r="B23" s="159" t="s">
        <v>216</v>
      </c>
      <c r="C23" s="162" t="s">
        <v>258</v>
      </c>
      <c r="D23" s="163">
        <v>45044</v>
      </c>
      <c r="E23" s="165">
        <v>31860</v>
      </c>
    </row>
    <row r="24" spans="2:5" x14ac:dyDescent="0.25">
      <c r="B24" s="159" t="s">
        <v>216</v>
      </c>
      <c r="C24" s="162" t="s">
        <v>259</v>
      </c>
      <c r="D24" s="163">
        <v>45044</v>
      </c>
      <c r="E24" s="165">
        <v>31860</v>
      </c>
    </row>
    <row r="25" spans="2:5" x14ac:dyDescent="0.25">
      <c r="B25" s="159" t="s">
        <v>215</v>
      </c>
      <c r="C25" s="162" t="s">
        <v>260</v>
      </c>
      <c r="D25" s="163">
        <v>45044</v>
      </c>
      <c r="E25" s="165">
        <v>31860</v>
      </c>
    </row>
    <row r="26" spans="2:5" x14ac:dyDescent="0.25">
      <c r="B26" s="159" t="s">
        <v>216</v>
      </c>
      <c r="C26" s="162" t="s">
        <v>261</v>
      </c>
      <c r="D26" s="163">
        <v>45045</v>
      </c>
      <c r="E26" s="165">
        <v>35577</v>
      </c>
    </row>
    <row r="27" spans="2:5" x14ac:dyDescent="0.25">
      <c r="B27" s="159" t="s">
        <v>215</v>
      </c>
      <c r="C27" s="162" t="s">
        <v>262</v>
      </c>
      <c r="D27" s="163">
        <v>45045</v>
      </c>
      <c r="E27" s="165">
        <v>71154</v>
      </c>
    </row>
    <row r="28" spans="2:5" x14ac:dyDescent="0.25">
      <c r="B28" s="159" t="s">
        <v>215</v>
      </c>
      <c r="C28" s="162" t="s">
        <v>263</v>
      </c>
      <c r="D28" s="163">
        <v>45046</v>
      </c>
      <c r="E28" s="165">
        <v>71154</v>
      </c>
    </row>
    <row r="29" spans="2:5" x14ac:dyDescent="0.25">
      <c r="B29" s="159" t="s">
        <v>217</v>
      </c>
      <c r="C29" s="162" t="s">
        <v>264</v>
      </c>
      <c r="D29" s="163">
        <v>45047</v>
      </c>
      <c r="E29" s="165">
        <v>29500</v>
      </c>
    </row>
    <row r="30" spans="2:5" x14ac:dyDescent="0.25">
      <c r="B30" s="159" t="s">
        <v>215</v>
      </c>
      <c r="C30" s="162" t="s">
        <v>265</v>
      </c>
      <c r="D30" s="163">
        <v>45048</v>
      </c>
      <c r="E30" s="165">
        <v>106731</v>
      </c>
    </row>
    <row r="31" spans="2:5" x14ac:dyDescent="0.25">
      <c r="B31" s="159" t="s">
        <v>203</v>
      </c>
      <c r="C31" s="162" t="s">
        <v>266</v>
      </c>
      <c r="D31" s="163">
        <v>45049</v>
      </c>
      <c r="E31" s="165">
        <v>1328886.5</v>
      </c>
    </row>
    <row r="32" spans="2:5" x14ac:dyDescent="0.25">
      <c r="B32" s="159" t="s">
        <v>218</v>
      </c>
      <c r="C32" s="162" t="s">
        <v>267</v>
      </c>
      <c r="D32" s="163">
        <v>45050</v>
      </c>
      <c r="E32" s="165">
        <v>5900</v>
      </c>
    </row>
    <row r="33" spans="2:5" x14ac:dyDescent="0.25">
      <c r="B33" s="159" t="s">
        <v>216</v>
      </c>
      <c r="C33" s="162" t="s">
        <v>268</v>
      </c>
      <c r="D33" s="163">
        <v>45050</v>
      </c>
      <c r="E33" s="165">
        <v>35577</v>
      </c>
    </row>
    <row r="34" spans="2:5" x14ac:dyDescent="0.25">
      <c r="B34" s="159" t="s">
        <v>215</v>
      </c>
      <c r="C34" s="162" t="s">
        <v>269</v>
      </c>
      <c r="D34" s="163">
        <v>45050</v>
      </c>
      <c r="E34" s="165">
        <v>71154</v>
      </c>
    </row>
    <row r="35" spans="2:5" x14ac:dyDescent="0.25">
      <c r="B35" s="159" t="s">
        <v>215</v>
      </c>
      <c r="C35" s="162" t="s">
        <v>270</v>
      </c>
      <c r="D35" s="163">
        <v>45051</v>
      </c>
      <c r="E35" s="165">
        <v>35577</v>
      </c>
    </row>
    <row r="36" spans="2:5" x14ac:dyDescent="0.25">
      <c r="B36" s="159" t="s">
        <v>214</v>
      </c>
      <c r="C36" s="162" t="s">
        <v>271</v>
      </c>
      <c r="D36" s="163">
        <v>45052</v>
      </c>
      <c r="E36" s="165">
        <v>1965130</v>
      </c>
    </row>
    <row r="37" spans="2:5" x14ac:dyDescent="0.25">
      <c r="B37" s="159" t="s">
        <v>217</v>
      </c>
      <c r="C37" s="162" t="s">
        <v>272</v>
      </c>
      <c r="D37" s="163">
        <v>45052</v>
      </c>
      <c r="E37" s="165">
        <v>64800</v>
      </c>
    </row>
    <row r="38" spans="2:5" x14ac:dyDescent="0.25">
      <c r="B38" s="159" t="s">
        <v>215</v>
      </c>
      <c r="C38" s="162" t="s">
        <v>273</v>
      </c>
      <c r="D38" s="163">
        <v>45052</v>
      </c>
      <c r="E38" s="165">
        <v>71154</v>
      </c>
    </row>
    <row r="39" spans="2:5" x14ac:dyDescent="0.25">
      <c r="B39" s="159" t="s">
        <v>217</v>
      </c>
      <c r="C39" s="162" t="s">
        <v>274</v>
      </c>
      <c r="D39" s="163">
        <v>45053</v>
      </c>
      <c r="E39" s="165">
        <v>100800</v>
      </c>
    </row>
    <row r="40" spans="2:5" x14ac:dyDescent="0.25">
      <c r="B40" s="159" t="s">
        <v>216</v>
      </c>
      <c r="C40" s="162" t="s">
        <v>275</v>
      </c>
      <c r="D40" s="163">
        <v>45054</v>
      </c>
      <c r="E40" s="165">
        <v>35577</v>
      </c>
    </row>
    <row r="41" spans="2:5" x14ac:dyDescent="0.25">
      <c r="B41" s="159" t="s">
        <v>216</v>
      </c>
      <c r="C41" s="162" t="s">
        <v>276</v>
      </c>
      <c r="D41" s="163">
        <v>45054</v>
      </c>
      <c r="E41" s="165">
        <v>71154</v>
      </c>
    </row>
    <row r="42" spans="2:5" x14ac:dyDescent="0.25">
      <c r="B42" s="159" t="s">
        <v>217</v>
      </c>
      <c r="C42" s="162" t="s">
        <v>277</v>
      </c>
      <c r="D42" s="163">
        <v>45054</v>
      </c>
      <c r="E42" s="165">
        <v>100800</v>
      </c>
    </row>
    <row r="43" spans="2:5" x14ac:dyDescent="0.25">
      <c r="B43" s="159" t="s">
        <v>216</v>
      </c>
      <c r="C43" s="162" t="s">
        <v>278</v>
      </c>
      <c r="D43" s="163">
        <v>45055</v>
      </c>
      <c r="E43" s="165">
        <v>35577</v>
      </c>
    </row>
    <row r="44" spans="2:5" x14ac:dyDescent="0.25">
      <c r="B44" s="159" t="s">
        <v>216</v>
      </c>
      <c r="C44" s="162" t="s">
        <v>279</v>
      </c>
      <c r="D44" s="163">
        <v>45055</v>
      </c>
      <c r="E44" s="165">
        <v>71154</v>
      </c>
    </row>
    <row r="45" spans="2:5" x14ac:dyDescent="0.25">
      <c r="B45" s="159" t="s">
        <v>216</v>
      </c>
      <c r="C45" s="162" t="s">
        <v>280</v>
      </c>
      <c r="D45" s="163">
        <v>45055</v>
      </c>
      <c r="E45" s="165">
        <v>35577</v>
      </c>
    </row>
    <row r="46" spans="2:5" x14ac:dyDescent="0.25">
      <c r="B46" s="159" t="s">
        <v>216</v>
      </c>
      <c r="C46" s="162" t="s">
        <v>281</v>
      </c>
      <c r="D46" s="163">
        <v>45056</v>
      </c>
      <c r="E46" s="165">
        <v>79060</v>
      </c>
    </row>
    <row r="47" spans="2:5" x14ac:dyDescent="0.25">
      <c r="B47" s="159" t="s">
        <v>215</v>
      </c>
      <c r="C47" s="162" t="s">
        <v>282</v>
      </c>
      <c r="D47" s="163">
        <v>45056</v>
      </c>
      <c r="E47" s="165">
        <v>31860</v>
      </c>
    </row>
    <row r="48" spans="2:5" x14ac:dyDescent="0.25">
      <c r="B48" s="159" t="s">
        <v>219</v>
      </c>
      <c r="C48" s="162" t="s">
        <v>283</v>
      </c>
      <c r="D48" s="163">
        <v>45057</v>
      </c>
      <c r="E48" s="165">
        <v>30680</v>
      </c>
    </row>
    <row r="49" spans="2:5" x14ac:dyDescent="0.25">
      <c r="B49" s="159" t="s">
        <v>217</v>
      </c>
      <c r="C49" s="162" t="s">
        <v>284</v>
      </c>
      <c r="D49" s="163">
        <v>45057</v>
      </c>
      <c r="E49" s="165">
        <v>201600</v>
      </c>
    </row>
    <row r="50" spans="2:5" x14ac:dyDescent="0.25">
      <c r="B50" s="159" t="s">
        <v>217</v>
      </c>
      <c r="C50" s="162" t="s">
        <v>285</v>
      </c>
      <c r="D50" s="163">
        <v>45058</v>
      </c>
      <c r="E50" s="165">
        <v>100800</v>
      </c>
    </row>
    <row r="51" spans="2:5" x14ac:dyDescent="0.25">
      <c r="B51" s="159" t="s">
        <v>215</v>
      </c>
      <c r="C51" s="162" t="s">
        <v>286</v>
      </c>
      <c r="D51" s="163">
        <v>45058</v>
      </c>
      <c r="E51" s="165">
        <v>35577</v>
      </c>
    </row>
    <row r="52" spans="2:5" x14ac:dyDescent="0.25">
      <c r="B52" s="159" t="s">
        <v>216</v>
      </c>
      <c r="C52" s="162" t="s">
        <v>287</v>
      </c>
      <c r="D52" s="163">
        <v>45059</v>
      </c>
      <c r="E52" s="165">
        <v>35577</v>
      </c>
    </row>
    <row r="53" spans="2:5" x14ac:dyDescent="0.25">
      <c r="B53" s="159" t="s">
        <v>216</v>
      </c>
      <c r="C53" s="162" t="s">
        <v>288</v>
      </c>
      <c r="D53" s="163">
        <v>45062</v>
      </c>
      <c r="E53" s="165">
        <v>31860</v>
      </c>
    </row>
    <row r="54" spans="2:5" x14ac:dyDescent="0.25">
      <c r="B54" s="159" t="s">
        <v>216</v>
      </c>
      <c r="C54" s="162" t="s">
        <v>289</v>
      </c>
      <c r="D54" s="163">
        <v>45063</v>
      </c>
      <c r="E54" s="165">
        <v>71154</v>
      </c>
    </row>
    <row r="55" spans="2:5" x14ac:dyDescent="0.25">
      <c r="B55" s="159" t="s">
        <v>216</v>
      </c>
      <c r="C55" s="162" t="s">
        <v>290</v>
      </c>
      <c r="D55" s="163">
        <v>45063</v>
      </c>
      <c r="E55" s="165">
        <v>71154</v>
      </c>
    </row>
    <row r="56" spans="2:5" x14ac:dyDescent="0.25">
      <c r="B56" s="159" t="s">
        <v>219</v>
      </c>
      <c r="C56" s="162" t="s">
        <v>291</v>
      </c>
      <c r="D56" s="163">
        <v>45064</v>
      </c>
      <c r="E56" s="165">
        <v>27612</v>
      </c>
    </row>
    <row r="57" spans="2:5" x14ac:dyDescent="0.25">
      <c r="B57" s="159" t="s">
        <v>216</v>
      </c>
      <c r="C57" s="162" t="s">
        <v>292</v>
      </c>
      <c r="D57" s="163">
        <v>45064</v>
      </c>
      <c r="E57" s="165">
        <v>31860</v>
      </c>
    </row>
    <row r="58" spans="2:5" x14ac:dyDescent="0.25">
      <c r="B58" s="159" t="s">
        <v>217</v>
      </c>
      <c r="C58" s="162" t="s">
        <v>293</v>
      </c>
      <c r="D58" s="163">
        <v>45064</v>
      </c>
      <c r="E58" s="165">
        <v>103600</v>
      </c>
    </row>
    <row r="59" spans="2:5" x14ac:dyDescent="0.25">
      <c r="B59" s="159" t="s">
        <v>216</v>
      </c>
      <c r="C59" s="162" t="s">
        <v>294</v>
      </c>
      <c r="D59" s="163">
        <v>45065</v>
      </c>
      <c r="E59" s="165">
        <v>28674</v>
      </c>
    </row>
    <row r="60" spans="2:5" x14ac:dyDescent="0.25">
      <c r="B60" s="159" t="s">
        <v>219</v>
      </c>
      <c r="C60" s="162" t="s">
        <v>295</v>
      </c>
      <c r="D60" s="163">
        <v>45065</v>
      </c>
      <c r="E60" s="165">
        <v>33984</v>
      </c>
    </row>
    <row r="61" spans="2:5" x14ac:dyDescent="0.25">
      <c r="B61" s="159" t="s">
        <v>219</v>
      </c>
      <c r="C61" s="162" t="s">
        <v>296</v>
      </c>
      <c r="D61" s="163">
        <v>45065</v>
      </c>
      <c r="E61" s="165">
        <v>33984</v>
      </c>
    </row>
    <row r="62" spans="2:5" x14ac:dyDescent="0.25">
      <c r="B62" s="159" t="s">
        <v>219</v>
      </c>
      <c r="C62" s="162" t="s">
        <v>297</v>
      </c>
      <c r="D62" s="163">
        <v>45065</v>
      </c>
      <c r="E62" s="165">
        <v>33984</v>
      </c>
    </row>
    <row r="63" spans="2:5" x14ac:dyDescent="0.25">
      <c r="B63" s="159" t="s">
        <v>219</v>
      </c>
      <c r="C63" s="162" t="s">
        <v>298</v>
      </c>
      <c r="D63" s="163">
        <v>45065</v>
      </c>
      <c r="E63" s="165">
        <v>27612</v>
      </c>
    </row>
    <row r="64" spans="2:5" x14ac:dyDescent="0.25">
      <c r="B64" s="159" t="s">
        <v>219</v>
      </c>
      <c r="C64" s="162" t="s">
        <v>299</v>
      </c>
      <c r="D64" s="163">
        <v>45065</v>
      </c>
      <c r="E64" s="165">
        <v>33984</v>
      </c>
    </row>
    <row r="65" spans="2:5" x14ac:dyDescent="0.25">
      <c r="B65" s="159" t="s">
        <v>219</v>
      </c>
      <c r="C65" s="162" t="s">
        <v>300</v>
      </c>
      <c r="D65" s="163">
        <v>45065</v>
      </c>
      <c r="E65" s="165">
        <v>27612</v>
      </c>
    </row>
    <row r="66" spans="2:5" x14ac:dyDescent="0.25">
      <c r="B66" s="159" t="s">
        <v>217</v>
      </c>
      <c r="C66" s="162" t="s">
        <v>301</v>
      </c>
      <c r="D66" s="163">
        <v>45066</v>
      </c>
      <c r="E66" s="165">
        <v>42700</v>
      </c>
    </row>
    <row r="67" spans="2:5" x14ac:dyDescent="0.25">
      <c r="B67" s="159" t="s">
        <v>215</v>
      </c>
      <c r="C67" s="162" t="s">
        <v>302</v>
      </c>
      <c r="D67" s="163">
        <v>45067</v>
      </c>
      <c r="E67" s="165">
        <v>71154</v>
      </c>
    </row>
    <row r="68" spans="2:5" x14ac:dyDescent="0.25">
      <c r="B68" s="159" t="s">
        <v>216</v>
      </c>
      <c r="C68" s="162" t="s">
        <v>303</v>
      </c>
      <c r="D68" s="163">
        <v>45068</v>
      </c>
      <c r="E68" s="165">
        <v>71154</v>
      </c>
    </row>
    <row r="69" spans="2:5" x14ac:dyDescent="0.25">
      <c r="B69" s="159" t="s">
        <v>216</v>
      </c>
      <c r="C69" s="162" t="s">
        <v>304</v>
      </c>
      <c r="D69" s="163">
        <v>45068</v>
      </c>
      <c r="E69" s="165">
        <v>35577</v>
      </c>
    </row>
    <row r="70" spans="2:5" x14ac:dyDescent="0.25">
      <c r="B70" s="159" t="s">
        <v>219</v>
      </c>
      <c r="C70" s="162" t="s">
        <v>305</v>
      </c>
      <c r="D70" s="163">
        <v>45069</v>
      </c>
      <c r="E70" s="165">
        <v>27612</v>
      </c>
    </row>
    <row r="71" spans="2:5" x14ac:dyDescent="0.25">
      <c r="B71" s="159" t="s">
        <v>216</v>
      </c>
      <c r="C71" s="162" t="s">
        <v>306</v>
      </c>
      <c r="D71" s="163">
        <v>45069</v>
      </c>
      <c r="E71" s="165">
        <v>28674</v>
      </c>
    </row>
    <row r="72" spans="2:5" x14ac:dyDescent="0.25">
      <c r="B72" s="159" t="s">
        <v>217</v>
      </c>
      <c r="C72" s="162" t="s">
        <v>307</v>
      </c>
      <c r="D72" s="163">
        <v>45072</v>
      </c>
      <c r="E72" s="165">
        <v>341000</v>
      </c>
    </row>
    <row r="73" spans="2:5" x14ac:dyDescent="0.25">
      <c r="B73" s="159" t="s">
        <v>215</v>
      </c>
      <c r="C73" s="162" t="s">
        <v>308</v>
      </c>
      <c r="D73" s="163">
        <v>45072</v>
      </c>
      <c r="E73" s="165">
        <v>79060</v>
      </c>
    </row>
    <row r="74" spans="2:5" x14ac:dyDescent="0.25">
      <c r="B74" s="159" t="s">
        <v>215</v>
      </c>
      <c r="C74" s="162" t="s">
        <v>309</v>
      </c>
      <c r="D74" s="163">
        <v>45072</v>
      </c>
      <c r="E74" s="165">
        <v>57348</v>
      </c>
    </row>
    <row r="75" spans="2:5" x14ac:dyDescent="0.25">
      <c r="B75" s="159" t="s">
        <v>216</v>
      </c>
      <c r="C75" s="162" t="s">
        <v>310</v>
      </c>
      <c r="D75" s="163">
        <v>45073</v>
      </c>
      <c r="E75" s="165">
        <v>35577</v>
      </c>
    </row>
    <row r="76" spans="2:5" x14ac:dyDescent="0.25">
      <c r="B76" s="159" t="s">
        <v>216</v>
      </c>
      <c r="C76" s="162" t="s">
        <v>311</v>
      </c>
      <c r="D76" s="163">
        <v>45076</v>
      </c>
      <c r="E76" s="165">
        <v>35577</v>
      </c>
    </row>
    <row r="77" spans="2:5" x14ac:dyDescent="0.25">
      <c r="B77" s="159" t="s">
        <v>216</v>
      </c>
      <c r="C77" s="162" t="s">
        <v>312</v>
      </c>
      <c r="D77" s="163">
        <v>45076</v>
      </c>
      <c r="E77" s="165">
        <v>35577</v>
      </c>
    </row>
    <row r="78" spans="2:5" x14ac:dyDescent="0.25">
      <c r="B78" s="159" t="s">
        <v>216</v>
      </c>
      <c r="C78" s="162" t="s">
        <v>313</v>
      </c>
      <c r="D78" s="163">
        <v>45077</v>
      </c>
      <c r="E78" s="165">
        <v>28674</v>
      </c>
    </row>
    <row r="79" spans="2:5" x14ac:dyDescent="0.25">
      <c r="B79" s="159" t="s">
        <v>216</v>
      </c>
      <c r="C79" s="162" t="s">
        <v>314</v>
      </c>
      <c r="D79" s="163">
        <v>45077</v>
      </c>
      <c r="E79" s="165">
        <v>39530</v>
      </c>
    </row>
    <row r="80" spans="2:5" x14ac:dyDescent="0.25">
      <c r="B80" s="159" t="s">
        <v>216</v>
      </c>
      <c r="C80" s="162" t="s">
        <v>315</v>
      </c>
      <c r="D80" s="163">
        <v>45077</v>
      </c>
      <c r="E80" s="165">
        <v>39530</v>
      </c>
    </row>
    <row r="81" spans="2:5" x14ac:dyDescent="0.25">
      <c r="B81" s="159" t="s">
        <v>216</v>
      </c>
      <c r="C81" s="162" t="s">
        <v>316</v>
      </c>
      <c r="D81" s="163">
        <v>45077</v>
      </c>
      <c r="E81" s="165">
        <v>39530</v>
      </c>
    </row>
    <row r="82" spans="2:5" x14ac:dyDescent="0.25">
      <c r="B82" s="159" t="s">
        <v>216</v>
      </c>
      <c r="C82" s="162" t="s">
        <v>317</v>
      </c>
      <c r="D82" s="163">
        <v>45077</v>
      </c>
      <c r="E82" s="165">
        <v>39530</v>
      </c>
    </row>
    <row r="83" spans="2:5" x14ac:dyDescent="0.25">
      <c r="B83" s="159" t="s">
        <v>216</v>
      </c>
      <c r="C83" s="162" t="s">
        <v>318</v>
      </c>
      <c r="D83" s="163">
        <v>45077</v>
      </c>
      <c r="E83" s="165">
        <v>39530</v>
      </c>
    </row>
    <row r="84" spans="2:5" x14ac:dyDescent="0.25">
      <c r="B84" s="159" t="s">
        <v>215</v>
      </c>
      <c r="C84" s="162" t="s">
        <v>319</v>
      </c>
      <c r="D84" s="163">
        <v>45077</v>
      </c>
      <c r="E84" s="165">
        <v>233050</v>
      </c>
    </row>
    <row r="85" spans="2:5" x14ac:dyDescent="0.25">
      <c r="B85" s="159" t="s">
        <v>217</v>
      </c>
      <c r="C85" s="162" t="s">
        <v>320</v>
      </c>
      <c r="D85" s="163">
        <v>45078</v>
      </c>
      <c r="E85" s="165">
        <v>207200</v>
      </c>
    </row>
    <row r="86" spans="2:5" x14ac:dyDescent="0.25">
      <c r="B86" s="159" t="s">
        <v>216</v>
      </c>
      <c r="C86" s="162" t="s">
        <v>321</v>
      </c>
      <c r="D86" s="163">
        <v>45080</v>
      </c>
      <c r="E86" s="165">
        <v>39530</v>
      </c>
    </row>
    <row r="87" spans="2:5" x14ac:dyDescent="0.25">
      <c r="B87" s="159" t="s">
        <v>216</v>
      </c>
      <c r="C87" s="162" t="s">
        <v>322</v>
      </c>
      <c r="D87" s="163">
        <v>45082</v>
      </c>
      <c r="E87" s="165">
        <v>39530</v>
      </c>
    </row>
    <row r="88" spans="2:5" x14ac:dyDescent="0.25">
      <c r="B88" s="159" t="s">
        <v>216</v>
      </c>
      <c r="C88" s="162" t="s">
        <v>323</v>
      </c>
      <c r="D88" s="163">
        <v>45082</v>
      </c>
      <c r="E88" s="165">
        <v>43483</v>
      </c>
    </row>
    <row r="89" spans="2:5" x14ac:dyDescent="0.25">
      <c r="B89" s="159" t="s">
        <v>216</v>
      </c>
      <c r="C89" s="162" t="s">
        <v>324</v>
      </c>
      <c r="D89" s="163">
        <v>45084</v>
      </c>
      <c r="E89" s="165">
        <v>79060</v>
      </c>
    </row>
    <row r="90" spans="2:5" x14ac:dyDescent="0.25">
      <c r="B90" s="159" t="s">
        <v>216</v>
      </c>
      <c r="C90" s="162" t="s">
        <v>325</v>
      </c>
      <c r="D90" s="163">
        <v>45084</v>
      </c>
      <c r="E90" s="165">
        <v>39530</v>
      </c>
    </row>
    <row r="91" spans="2:5" x14ac:dyDescent="0.25">
      <c r="B91" s="159" t="s">
        <v>216</v>
      </c>
      <c r="C91" s="162" t="s">
        <v>326</v>
      </c>
      <c r="D91" s="163">
        <v>45082</v>
      </c>
      <c r="E91" s="165">
        <v>86966</v>
      </c>
    </row>
    <row r="92" spans="2:5" x14ac:dyDescent="0.25">
      <c r="B92" s="159" t="s">
        <v>215</v>
      </c>
      <c r="C92" s="162" t="s">
        <v>327</v>
      </c>
      <c r="D92" s="163">
        <v>45084</v>
      </c>
      <c r="E92" s="165">
        <v>268804</v>
      </c>
    </row>
    <row r="93" spans="2:5" x14ac:dyDescent="0.25">
      <c r="B93" s="159" t="s">
        <v>216</v>
      </c>
      <c r="C93" s="162" t="s">
        <v>328</v>
      </c>
      <c r="D93" s="163">
        <v>45085</v>
      </c>
      <c r="E93" s="165">
        <v>39530</v>
      </c>
    </row>
    <row r="94" spans="2:5" x14ac:dyDescent="0.25">
      <c r="B94" s="159" t="s">
        <v>216</v>
      </c>
      <c r="C94" s="162" t="s">
        <v>329</v>
      </c>
      <c r="D94" s="163">
        <v>45086</v>
      </c>
      <c r="E94" s="165">
        <v>39530</v>
      </c>
    </row>
    <row r="95" spans="2:5" x14ac:dyDescent="0.25">
      <c r="B95" s="159" t="s">
        <v>216</v>
      </c>
      <c r="C95" s="162" t="s">
        <v>330</v>
      </c>
      <c r="D95" s="163">
        <v>45086</v>
      </c>
      <c r="E95" s="165">
        <v>79060</v>
      </c>
    </row>
    <row r="96" spans="2:5" x14ac:dyDescent="0.25">
      <c r="B96" s="159" t="s">
        <v>219</v>
      </c>
      <c r="C96" s="162" t="s">
        <v>331</v>
      </c>
      <c r="D96" s="163">
        <v>45085</v>
      </c>
      <c r="E96" s="165">
        <v>30208</v>
      </c>
    </row>
    <row r="97" spans="2:5" x14ac:dyDescent="0.25">
      <c r="B97" s="159" t="s">
        <v>219</v>
      </c>
      <c r="C97" s="162" t="s">
        <v>332</v>
      </c>
      <c r="D97" s="163">
        <v>45089</v>
      </c>
      <c r="E97" s="165">
        <v>30208</v>
      </c>
    </row>
    <row r="98" spans="2:5" x14ac:dyDescent="0.25">
      <c r="B98" s="159" t="s">
        <v>219</v>
      </c>
      <c r="C98" s="162" t="s">
        <v>333</v>
      </c>
      <c r="D98" s="163">
        <v>45090</v>
      </c>
      <c r="E98" s="165">
        <v>30208</v>
      </c>
    </row>
    <row r="99" spans="2:5" x14ac:dyDescent="0.25">
      <c r="B99" s="159" t="s">
        <v>216</v>
      </c>
      <c r="C99" s="162" t="s">
        <v>334</v>
      </c>
      <c r="D99" s="163">
        <v>45091</v>
      </c>
      <c r="E99" s="165">
        <v>79060</v>
      </c>
    </row>
    <row r="100" spans="2:5" x14ac:dyDescent="0.25">
      <c r="B100" s="159" t="s">
        <v>216</v>
      </c>
      <c r="C100" s="162" t="s">
        <v>335</v>
      </c>
      <c r="D100" s="163">
        <v>45091</v>
      </c>
      <c r="E100" s="165">
        <v>79060</v>
      </c>
    </row>
    <row r="101" spans="2:5" x14ac:dyDescent="0.25">
      <c r="B101" s="159" t="s">
        <v>216</v>
      </c>
      <c r="C101" s="162" t="s">
        <v>336</v>
      </c>
      <c r="D101" s="163">
        <v>45091</v>
      </c>
      <c r="E101" s="165">
        <v>31624</v>
      </c>
    </row>
    <row r="102" spans="2:5" x14ac:dyDescent="0.25">
      <c r="B102" s="159" t="s">
        <v>216</v>
      </c>
      <c r="C102" s="162" t="s">
        <v>337</v>
      </c>
      <c r="D102" s="163">
        <v>45092</v>
      </c>
      <c r="E102" s="165">
        <v>39530</v>
      </c>
    </row>
    <row r="103" spans="2:5" x14ac:dyDescent="0.25">
      <c r="B103" s="159" t="s">
        <v>219</v>
      </c>
      <c r="C103" s="162" t="s">
        <v>338</v>
      </c>
      <c r="D103" s="163">
        <v>45096</v>
      </c>
      <c r="E103" s="165">
        <v>37760</v>
      </c>
    </row>
    <row r="104" spans="2:5" x14ac:dyDescent="0.25">
      <c r="B104" s="159" t="s">
        <v>219</v>
      </c>
      <c r="C104" s="162" t="s">
        <v>339</v>
      </c>
      <c r="D104" s="163">
        <v>45096</v>
      </c>
      <c r="E104" s="165">
        <v>37760</v>
      </c>
    </row>
    <row r="105" spans="2:5" x14ac:dyDescent="0.25">
      <c r="B105" s="159" t="s">
        <v>219</v>
      </c>
      <c r="C105" s="162" t="s">
        <v>340</v>
      </c>
      <c r="D105" s="163">
        <v>45096</v>
      </c>
      <c r="E105" s="165">
        <v>37760</v>
      </c>
    </row>
    <row r="106" spans="2:5" x14ac:dyDescent="0.25">
      <c r="B106" s="159" t="s">
        <v>220</v>
      </c>
      <c r="C106" s="162" t="s">
        <v>341</v>
      </c>
      <c r="D106" s="163">
        <v>45104</v>
      </c>
      <c r="E106" s="165">
        <v>96642</v>
      </c>
    </row>
    <row r="107" spans="2:5" x14ac:dyDescent="0.25">
      <c r="B107" s="159" t="s">
        <v>221</v>
      </c>
      <c r="C107" s="162" t="s">
        <v>342</v>
      </c>
      <c r="D107" s="163">
        <v>45118</v>
      </c>
      <c r="E107" s="165">
        <v>11800</v>
      </c>
    </row>
    <row r="108" spans="2:5" x14ac:dyDescent="0.25">
      <c r="B108" s="159" t="s">
        <v>223</v>
      </c>
      <c r="C108" s="162" t="s">
        <v>188</v>
      </c>
      <c r="D108" s="163">
        <v>45139</v>
      </c>
      <c r="E108" s="165">
        <v>3987810</v>
      </c>
    </row>
    <row r="109" spans="2:5" x14ac:dyDescent="0.25">
      <c r="B109" s="159" t="s">
        <v>216</v>
      </c>
      <c r="C109" s="162" t="s">
        <v>345</v>
      </c>
      <c r="D109" s="163">
        <v>45163</v>
      </c>
      <c r="E109" s="165">
        <v>48852</v>
      </c>
    </row>
    <row r="110" spans="2:5" x14ac:dyDescent="0.25">
      <c r="B110" s="159" t="s">
        <v>216</v>
      </c>
      <c r="C110" s="162" t="s">
        <v>346</v>
      </c>
      <c r="D110" s="163">
        <v>45163</v>
      </c>
      <c r="E110" s="165">
        <v>97704</v>
      </c>
    </row>
    <row r="111" spans="2:5" x14ac:dyDescent="0.25">
      <c r="B111" s="159" t="s">
        <v>216</v>
      </c>
      <c r="C111" s="162" t="s">
        <v>347</v>
      </c>
      <c r="D111" s="163">
        <v>45163</v>
      </c>
      <c r="E111" s="165">
        <v>97704</v>
      </c>
    </row>
    <row r="112" spans="2:5" x14ac:dyDescent="0.25">
      <c r="B112" s="159" t="s">
        <v>216</v>
      </c>
      <c r="C112" s="162" t="s">
        <v>348</v>
      </c>
      <c r="D112" s="163">
        <v>45163</v>
      </c>
      <c r="E112" s="165">
        <v>97704</v>
      </c>
    </row>
    <row r="113" spans="2:5" x14ac:dyDescent="0.25">
      <c r="B113" s="159" t="s">
        <v>216</v>
      </c>
      <c r="C113" s="162" t="s">
        <v>349</v>
      </c>
      <c r="D113" s="163">
        <v>45163</v>
      </c>
      <c r="E113" s="165">
        <v>97704</v>
      </c>
    </row>
    <row r="114" spans="2:5" x14ac:dyDescent="0.25">
      <c r="B114" s="159" t="s">
        <v>216</v>
      </c>
      <c r="C114" s="162" t="s">
        <v>350</v>
      </c>
      <c r="D114" s="163">
        <v>45163</v>
      </c>
      <c r="E114" s="165">
        <v>97704</v>
      </c>
    </row>
    <row r="115" spans="2:5" x14ac:dyDescent="0.25">
      <c r="B115" s="159" t="s">
        <v>216</v>
      </c>
      <c r="C115" s="162" t="s">
        <v>351</v>
      </c>
      <c r="D115" s="163">
        <v>45163</v>
      </c>
      <c r="E115" s="165">
        <v>97704</v>
      </c>
    </row>
    <row r="116" spans="2:5" x14ac:dyDescent="0.25">
      <c r="B116" s="159" t="s">
        <v>216</v>
      </c>
      <c r="C116" s="162" t="s">
        <v>352</v>
      </c>
      <c r="D116" s="163">
        <v>45163</v>
      </c>
      <c r="E116" s="165">
        <v>97704</v>
      </c>
    </row>
    <row r="117" spans="2:5" x14ac:dyDescent="0.25">
      <c r="B117" s="159" t="s">
        <v>216</v>
      </c>
      <c r="C117" s="162" t="s">
        <v>353</v>
      </c>
      <c r="D117" s="163">
        <v>45163</v>
      </c>
      <c r="E117" s="165">
        <v>97704</v>
      </c>
    </row>
    <row r="118" spans="2:5" x14ac:dyDescent="0.25">
      <c r="B118" s="159" t="s">
        <v>216</v>
      </c>
      <c r="C118" s="162" t="s">
        <v>354</v>
      </c>
      <c r="D118" s="163">
        <v>45163</v>
      </c>
      <c r="E118" s="165">
        <v>97704</v>
      </c>
    </row>
    <row r="119" spans="2:5" x14ac:dyDescent="0.25">
      <c r="B119" s="159" t="s">
        <v>216</v>
      </c>
      <c r="C119" s="162" t="s">
        <v>355</v>
      </c>
      <c r="D119" s="163">
        <v>45163</v>
      </c>
      <c r="E119" s="165">
        <v>97704</v>
      </c>
    </row>
    <row r="120" spans="2:5" x14ac:dyDescent="0.25">
      <c r="B120" s="159" t="s">
        <v>216</v>
      </c>
      <c r="C120" s="162" t="s">
        <v>356</v>
      </c>
      <c r="D120" s="163">
        <v>45163</v>
      </c>
      <c r="E120" s="165">
        <v>97704</v>
      </c>
    </row>
    <row r="121" spans="2:5" x14ac:dyDescent="0.25">
      <c r="B121" s="159" t="s">
        <v>216</v>
      </c>
      <c r="C121" s="162" t="s">
        <v>357</v>
      </c>
      <c r="D121" s="163">
        <v>45163</v>
      </c>
      <c r="E121" s="165">
        <v>97704</v>
      </c>
    </row>
    <row r="122" spans="2:5" x14ac:dyDescent="0.25">
      <c r="B122" s="159" t="s">
        <v>216</v>
      </c>
      <c r="C122" s="162" t="s">
        <v>358</v>
      </c>
      <c r="D122" s="163">
        <v>45163</v>
      </c>
      <c r="E122" s="165">
        <v>97704</v>
      </c>
    </row>
    <row r="123" spans="2:5" x14ac:dyDescent="0.25">
      <c r="B123" s="159" t="s">
        <v>216</v>
      </c>
      <c r="C123" s="162" t="s">
        <v>359</v>
      </c>
      <c r="D123" s="163">
        <v>45163</v>
      </c>
      <c r="E123" s="165">
        <v>97704</v>
      </c>
    </row>
    <row r="124" spans="2:5" x14ac:dyDescent="0.25">
      <c r="B124" s="159" t="s">
        <v>216</v>
      </c>
      <c r="C124" s="162" t="s">
        <v>360</v>
      </c>
      <c r="D124" s="163">
        <v>45163</v>
      </c>
      <c r="E124" s="165">
        <v>97704</v>
      </c>
    </row>
    <row r="125" spans="2:5" x14ac:dyDescent="0.25">
      <c r="B125" s="159" t="s">
        <v>216</v>
      </c>
      <c r="C125" s="162" t="s">
        <v>361</v>
      </c>
      <c r="D125" s="163">
        <v>45163</v>
      </c>
      <c r="E125" s="165">
        <v>97704</v>
      </c>
    </row>
    <row r="126" spans="2:5" x14ac:dyDescent="0.25">
      <c r="B126" s="159" t="s">
        <v>216</v>
      </c>
      <c r="C126" s="162" t="s">
        <v>362</v>
      </c>
      <c r="D126" s="163">
        <v>45163</v>
      </c>
      <c r="E126" s="165">
        <v>97704</v>
      </c>
    </row>
    <row r="127" spans="2:5" x14ac:dyDescent="0.25">
      <c r="B127" s="159" t="s">
        <v>216</v>
      </c>
      <c r="C127" s="162" t="s">
        <v>363</v>
      </c>
      <c r="D127" s="163">
        <v>45163</v>
      </c>
      <c r="E127" s="165">
        <v>97704</v>
      </c>
    </row>
    <row r="128" spans="2:5" x14ac:dyDescent="0.25">
      <c r="B128" s="159" t="s">
        <v>216</v>
      </c>
      <c r="C128" s="162" t="s">
        <v>364</v>
      </c>
      <c r="D128" s="163">
        <v>45163</v>
      </c>
      <c r="E128" s="165">
        <v>97704</v>
      </c>
    </row>
    <row r="129" spans="2:5" x14ac:dyDescent="0.25">
      <c r="B129" s="159" t="s">
        <v>216</v>
      </c>
      <c r="C129" s="162" t="s">
        <v>365</v>
      </c>
      <c r="D129" s="163">
        <v>45163</v>
      </c>
      <c r="E129" s="165">
        <v>97704</v>
      </c>
    </row>
    <row r="130" spans="2:5" x14ac:dyDescent="0.25">
      <c r="B130" s="159" t="s">
        <v>216</v>
      </c>
      <c r="C130" s="162" t="s">
        <v>366</v>
      </c>
      <c r="D130" s="163">
        <v>45163</v>
      </c>
      <c r="E130" s="165">
        <v>97704</v>
      </c>
    </row>
    <row r="131" spans="2:5" x14ac:dyDescent="0.25">
      <c r="B131" s="159" t="s">
        <v>216</v>
      </c>
      <c r="C131" s="162" t="s">
        <v>367</v>
      </c>
      <c r="D131" s="163">
        <v>45163</v>
      </c>
      <c r="E131" s="165">
        <v>97704</v>
      </c>
    </row>
    <row r="132" spans="2:5" x14ac:dyDescent="0.25">
      <c r="B132" s="159" t="s">
        <v>216</v>
      </c>
      <c r="C132" s="162" t="s">
        <v>368</v>
      </c>
      <c r="D132" s="163">
        <v>45166</v>
      </c>
      <c r="E132" s="165">
        <v>48901</v>
      </c>
    </row>
    <row r="133" spans="2:5" x14ac:dyDescent="0.25">
      <c r="B133" s="159" t="s">
        <v>216</v>
      </c>
      <c r="C133" s="162" t="s">
        <v>369</v>
      </c>
      <c r="D133" s="163">
        <v>45166</v>
      </c>
      <c r="E133" s="165">
        <v>97802</v>
      </c>
    </row>
    <row r="134" spans="2:5" x14ac:dyDescent="0.25">
      <c r="B134" s="159" t="s">
        <v>216</v>
      </c>
      <c r="C134" s="162" t="s">
        <v>370</v>
      </c>
      <c r="D134" s="163">
        <v>45166</v>
      </c>
      <c r="E134" s="165">
        <v>97802</v>
      </c>
    </row>
    <row r="135" spans="2:5" x14ac:dyDescent="0.25">
      <c r="B135" s="159" t="s">
        <v>216</v>
      </c>
      <c r="C135" s="162" t="s">
        <v>371</v>
      </c>
      <c r="D135" s="163">
        <v>45166</v>
      </c>
      <c r="E135" s="165">
        <v>97770</v>
      </c>
    </row>
    <row r="136" spans="2:5" x14ac:dyDescent="0.25">
      <c r="B136" s="159" t="s">
        <v>216</v>
      </c>
      <c r="C136" s="162" t="s">
        <v>372</v>
      </c>
      <c r="D136" s="163">
        <v>45166</v>
      </c>
      <c r="E136" s="165">
        <v>97704</v>
      </c>
    </row>
    <row r="137" spans="2:5" x14ac:dyDescent="0.25">
      <c r="B137" s="159" t="s">
        <v>216</v>
      </c>
      <c r="C137" s="162" t="s">
        <v>373</v>
      </c>
      <c r="D137" s="163">
        <v>45166</v>
      </c>
      <c r="E137" s="165">
        <v>97704</v>
      </c>
    </row>
    <row r="138" spans="2:5" x14ac:dyDescent="0.25">
      <c r="B138" s="159" t="s">
        <v>216</v>
      </c>
      <c r="C138" s="162" t="s">
        <v>374</v>
      </c>
      <c r="D138" s="163">
        <v>45166</v>
      </c>
      <c r="E138" s="165">
        <v>97704</v>
      </c>
    </row>
    <row r="139" spans="2:5" x14ac:dyDescent="0.25">
      <c r="B139" s="159" t="s">
        <v>216</v>
      </c>
      <c r="C139" s="162" t="s">
        <v>375</v>
      </c>
      <c r="D139" s="163">
        <v>45166</v>
      </c>
      <c r="E139" s="165">
        <v>97704</v>
      </c>
    </row>
    <row r="140" spans="2:5" x14ac:dyDescent="0.25">
      <c r="B140" s="159" t="s">
        <v>216</v>
      </c>
      <c r="C140" s="162" t="s">
        <v>376</v>
      </c>
      <c r="D140" s="163">
        <v>45169</v>
      </c>
      <c r="E140" s="165">
        <v>21240</v>
      </c>
    </row>
    <row r="141" spans="2:5" x14ac:dyDescent="0.25">
      <c r="B141" s="159" t="s">
        <v>216</v>
      </c>
      <c r="C141" s="162" t="s">
        <v>377</v>
      </c>
      <c r="D141" s="163">
        <v>45169</v>
      </c>
      <c r="E141" s="165">
        <v>63720</v>
      </c>
    </row>
    <row r="142" spans="2:5" x14ac:dyDescent="0.25">
      <c r="B142" s="159" t="s">
        <v>224</v>
      </c>
      <c r="C142" s="162" t="s">
        <v>378</v>
      </c>
      <c r="D142" s="163">
        <v>45184</v>
      </c>
      <c r="E142" s="165">
        <v>101952</v>
      </c>
    </row>
    <row r="143" spans="2:5" x14ac:dyDescent="0.25">
      <c r="B143" s="159" t="s">
        <v>224</v>
      </c>
      <c r="C143" s="162" t="s">
        <v>379</v>
      </c>
      <c r="D143" s="163">
        <v>45199</v>
      </c>
      <c r="E143" s="165">
        <v>101952</v>
      </c>
    </row>
    <row r="144" spans="2:5" x14ac:dyDescent="0.25">
      <c r="B144" s="159" t="s">
        <v>224</v>
      </c>
      <c r="C144" s="162" t="s">
        <v>380</v>
      </c>
      <c r="D144" s="163">
        <v>45213</v>
      </c>
      <c r="E144" s="165">
        <v>56498</v>
      </c>
    </row>
    <row r="145" spans="2:5" x14ac:dyDescent="0.25">
      <c r="B145" s="159" t="s">
        <v>225</v>
      </c>
      <c r="C145" s="162" t="s">
        <v>381</v>
      </c>
      <c r="D145" s="163">
        <v>45215</v>
      </c>
      <c r="E145" s="165">
        <v>16414246</v>
      </c>
    </row>
    <row r="146" spans="2:5" x14ac:dyDescent="0.25">
      <c r="B146" s="159" t="s">
        <v>224</v>
      </c>
      <c r="C146" s="162" t="s">
        <v>388</v>
      </c>
      <c r="D146" s="163">
        <v>45274</v>
      </c>
      <c r="E146" s="165">
        <v>15000</v>
      </c>
    </row>
    <row r="147" spans="2:5" x14ac:dyDescent="0.25">
      <c r="B147" s="159" t="s">
        <v>225</v>
      </c>
      <c r="C147" s="162" t="s">
        <v>390</v>
      </c>
      <c r="D147" s="163">
        <v>45278</v>
      </c>
      <c r="E147" s="165">
        <v>6647770</v>
      </c>
    </row>
    <row r="148" spans="2:5" x14ac:dyDescent="0.25">
      <c r="B148" s="159" t="s">
        <v>225</v>
      </c>
      <c r="C148" s="162" t="s">
        <v>398</v>
      </c>
      <c r="D148" s="163">
        <v>45320</v>
      </c>
      <c r="E148" s="165">
        <v>3529063</v>
      </c>
    </row>
    <row r="149" spans="2:5" x14ac:dyDescent="0.25">
      <c r="B149" s="159" t="s">
        <v>235</v>
      </c>
      <c r="C149" s="162" t="s">
        <v>399</v>
      </c>
      <c r="D149" s="163">
        <v>45322</v>
      </c>
      <c r="E149" s="165">
        <v>7240</v>
      </c>
    </row>
    <row r="150" spans="2:5" x14ac:dyDescent="0.25">
      <c r="B150" s="159" t="s">
        <v>225</v>
      </c>
      <c r="C150" s="162" t="s">
        <v>402</v>
      </c>
      <c r="D150" s="163">
        <v>45336</v>
      </c>
      <c r="E150" s="165">
        <v>3529063</v>
      </c>
    </row>
    <row r="151" spans="2:5" x14ac:dyDescent="0.25">
      <c r="B151" s="182" t="s">
        <v>225</v>
      </c>
      <c r="C151" s="192" t="s">
        <v>412</v>
      </c>
      <c r="D151" s="193">
        <v>45359</v>
      </c>
      <c r="E151" s="194">
        <v>3529063</v>
      </c>
    </row>
    <row r="152" spans="2:5" x14ac:dyDescent="0.25">
      <c r="B152" s="182" t="s">
        <v>225</v>
      </c>
      <c r="C152" s="192" t="s">
        <v>413</v>
      </c>
      <c r="D152" s="193">
        <v>45364</v>
      </c>
      <c r="E152" s="194">
        <v>3529063</v>
      </c>
    </row>
    <row r="153" spans="2:5" x14ac:dyDescent="0.25">
      <c r="B153" s="159" t="s">
        <v>225</v>
      </c>
      <c r="C153" s="76" t="s">
        <v>414</v>
      </c>
      <c r="D153" s="187">
        <v>45374</v>
      </c>
      <c r="E153" s="188">
        <v>3529063</v>
      </c>
    </row>
    <row r="154" spans="2:5" x14ac:dyDescent="0.25">
      <c r="B154" s="75" t="s">
        <v>416</v>
      </c>
      <c r="C154" s="76" t="s">
        <v>417</v>
      </c>
      <c r="D154" s="187">
        <v>45383</v>
      </c>
      <c r="E154" s="188">
        <v>110802</v>
      </c>
    </row>
    <row r="155" spans="2:5" x14ac:dyDescent="0.25">
      <c r="B155" s="75" t="s">
        <v>225</v>
      </c>
      <c r="C155" s="76" t="s">
        <v>418</v>
      </c>
      <c r="D155" s="187">
        <v>45387</v>
      </c>
      <c r="E155" s="188">
        <v>4956389</v>
      </c>
    </row>
    <row r="156" spans="2:5" x14ac:dyDescent="0.25">
      <c r="B156" s="75" t="s">
        <v>416</v>
      </c>
      <c r="C156" s="76" t="s">
        <v>420</v>
      </c>
      <c r="D156" s="187">
        <v>45391</v>
      </c>
      <c r="E156" s="188">
        <v>114460</v>
      </c>
    </row>
    <row r="157" spans="2:5" x14ac:dyDescent="0.25">
      <c r="B157" s="75" t="s">
        <v>421</v>
      </c>
      <c r="C157" s="76" t="s">
        <v>422</v>
      </c>
      <c r="D157" s="187">
        <v>45399</v>
      </c>
      <c r="E157" s="188">
        <v>950000</v>
      </c>
    </row>
    <row r="158" spans="2:5" x14ac:dyDescent="0.25">
      <c r="B158" s="75" t="s">
        <v>225</v>
      </c>
      <c r="C158" s="76" t="s">
        <v>424</v>
      </c>
      <c r="D158" s="187">
        <v>45404</v>
      </c>
      <c r="E158" s="188">
        <v>4242726</v>
      </c>
    </row>
    <row r="159" spans="2:5" x14ac:dyDescent="0.25">
      <c r="B159" s="75" t="s">
        <v>225</v>
      </c>
      <c r="C159" s="76" t="s">
        <v>426</v>
      </c>
      <c r="D159" s="187">
        <v>45419</v>
      </c>
      <c r="E159" s="188">
        <v>4777973</v>
      </c>
    </row>
    <row r="160" spans="2:5" x14ac:dyDescent="0.25">
      <c r="B160" s="75" t="s">
        <v>430</v>
      </c>
      <c r="C160" s="76" t="s">
        <v>431</v>
      </c>
      <c r="D160" s="187">
        <v>45429</v>
      </c>
      <c r="E160" s="188">
        <v>260872</v>
      </c>
    </row>
    <row r="161" spans="2:5" x14ac:dyDescent="0.25">
      <c r="B161" s="75" t="s">
        <v>416</v>
      </c>
      <c r="C161" s="76" t="s">
        <v>432</v>
      </c>
      <c r="D161" s="187">
        <v>45430</v>
      </c>
      <c r="E161" s="188">
        <v>126024</v>
      </c>
    </row>
    <row r="162" spans="2:5" x14ac:dyDescent="0.25">
      <c r="B162" s="75" t="s">
        <v>435</v>
      </c>
      <c r="C162" s="76" t="s">
        <v>436</v>
      </c>
      <c r="D162" s="187">
        <v>45434</v>
      </c>
      <c r="E162" s="188">
        <v>1811300</v>
      </c>
    </row>
    <row r="163" spans="2:5" x14ac:dyDescent="0.25">
      <c r="B163" s="75" t="s">
        <v>225</v>
      </c>
      <c r="C163" s="76" t="s">
        <v>437</v>
      </c>
      <c r="D163" s="187">
        <v>45435</v>
      </c>
      <c r="E163" s="188">
        <v>5313220</v>
      </c>
    </row>
    <row r="164" spans="2:5" x14ac:dyDescent="0.25">
      <c r="B164" s="75" t="s">
        <v>430</v>
      </c>
      <c r="C164" s="76" t="s">
        <v>438</v>
      </c>
      <c r="D164" s="187">
        <v>45451</v>
      </c>
      <c r="E164" s="188">
        <v>391308</v>
      </c>
    </row>
    <row r="165" spans="2:5" x14ac:dyDescent="0.25">
      <c r="B165" s="75" t="s">
        <v>225</v>
      </c>
      <c r="C165" s="76" t="s">
        <v>439</v>
      </c>
      <c r="D165" s="187">
        <v>45453</v>
      </c>
      <c r="E165" s="188">
        <v>4777973</v>
      </c>
    </row>
    <row r="166" spans="2:5" x14ac:dyDescent="0.25">
      <c r="B166" s="75" t="s">
        <v>435</v>
      </c>
      <c r="C166" s="76" t="s">
        <v>440</v>
      </c>
      <c r="D166" s="187">
        <v>45469</v>
      </c>
      <c r="E166" s="188">
        <v>47200</v>
      </c>
    </row>
    <row r="167" spans="2:5" x14ac:dyDescent="0.25">
      <c r="B167" s="75"/>
      <c r="C167" s="76"/>
      <c r="D167" s="187"/>
      <c r="E167" s="188"/>
    </row>
    <row r="168" spans="2:5" x14ac:dyDescent="0.25">
      <c r="B168" s="75"/>
      <c r="C168" s="76"/>
      <c r="D168" s="187"/>
      <c r="E168" s="188"/>
    </row>
    <row r="169" spans="2:5" x14ac:dyDescent="0.25">
      <c r="B169" s="75"/>
      <c r="C169" s="76"/>
      <c r="D169" s="187"/>
      <c r="E169" s="188"/>
    </row>
    <row r="170" spans="2:5" x14ac:dyDescent="0.25">
      <c r="B170" s="75"/>
      <c r="C170" s="76"/>
      <c r="D170" s="187"/>
      <c r="E170" s="188"/>
    </row>
    <row r="171" spans="2:5" x14ac:dyDescent="0.25">
      <c r="B171" s="75"/>
      <c r="C171" s="76"/>
      <c r="D171" s="187"/>
      <c r="E171" s="188"/>
    </row>
    <row r="172" spans="2:5" x14ac:dyDescent="0.25">
      <c r="B172" s="75"/>
      <c r="C172" s="76"/>
      <c r="D172" s="187"/>
      <c r="E172" s="188"/>
    </row>
    <row r="173" spans="2:5" x14ac:dyDescent="0.25">
      <c r="B173" s="75"/>
      <c r="C173" s="76"/>
      <c r="D173" s="187"/>
      <c r="E173" s="188"/>
    </row>
    <row r="174" spans="2:5" x14ac:dyDescent="0.25">
      <c r="E174" s="1">
        <f>SUM(E2:E173)</f>
        <v>86905387.5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F69F-1009-4FDE-BC7D-B3FD8C07FCCC}">
  <dimension ref="A1:E49"/>
  <sheetViews>
    <sheetView topLeftCell="A11" workbookViewId="0">
      <selection activeCell="E26" sqref="E26"/>
    </sheetView>
  </sheetViews>
  <sheetFormatPr defaultRowHeight="15" x14ac:dyDescent="0.25"/>
  <cols>
    <col min="1" max="1" width="6.85546875" bestFit="1" customWidth="1"/>
    <col min="2" max="2" width="42.5703125" bestFit="1" customWidth="1"/>
    <col min="3" max="3" width="17" bestFit="1" customWidth="1"/>
    <col min="4" max="4" width="12" bestFit="1" customWidth="1"/>
    <col min="5" max="5" width="14" bestFit="1" customWidth="1"/>
  </cols>
  <sheetData>
    <row r="1" spans="1:5" x14ac:dyDescent="0.25">
      <c r="A1" t="s">
        <v>21</v>
      </c>
      <c r="B1" t="s">
        <v>1</v>
      </c>
      <c r="C1" t="s">
        <v>199</v>
      </c>
      <c r="D1" t="s">
        <v>200</v>
      </c>
      <c r="E1" s="1" t="s">
        <v>2</v>
      </c>
    </row>
    <row r="2" spans="1:5" x14ac:dyDescent="0.25">
      <c r="B2" s="185" t="s">
        <v>201</v>
      </c>
      <c r="C2" s="160" t="s">
        <v>206</v>
      </c>
      <c r="D2" s="161">
        <v>44732</v>
      </c>
      <c r="E2" s="166">
        <v>188800</v>
      </c>
    </row>
    <row r="3" spans="1:5" x14ac:dyDescent="0.25">
      <c r="B3" s="185" t="s">
        <v>201</v>
      </c>
      <c r="C3" s="162"/>
      <c r="D3" s="163">
        <v>44596</v>
      </c>
      <c r="E3" s="166">
        <v>188800</v>
      </c>
    </row>
    <row r="4" spans="1:5" x14ac:dyDescent="0.25">
      <c r="B4" s="185" t="s">
        <v>201</v>
      </c>
      <c r="C4" s="162"/>
      <c r="D4" s="163">
        <v>44650</v>
      </c>
      <c r="E4" s="167">
        <v>566400</v>
      </c>
    </row>
    <row r="5" spans="1:5" x14ac:dyDescent="0.25">
      <c r="B5" s="182" t="s">
        <v>450</v>
      </c>
      <c r="C5" s="162"/>
      <c r="D5" s="163">
        <v>44732</v>
      </c>
      <c r="E5" s="167">
        <v>39667</v>
      </c>
    </row>
    <row r="6" spans="1:5" x14ac:dyDescent="0.25">
      <c r="B6" s="182" t="s">
        <v>203</v>
      </c>
      <c r="C6" s="162" t="s">
        <v>210</v>
      </c>
      <c r="D6" s="163">
        <v>44890</v>
      </c>
      <c r="E6" s="167">
        <v>2126218</v>
      </c>
    </row>
    <row r="7" spans="1:5" x14ac:dyDescent="0.25">
      <c r="B7" s="182" t="s">
        <v>204</v>
      </c>
      <c r="C7" s="162" t="s">
        <v>211</v>
      </c>
      <c r="D7" s="163">
        <v>44902</v>
      </c>
      <c r="E7" s="167">
        <v>30000</v>
      </c>
    </row>
    <row r="8" spans="1:5" x14ac:dyDescent="0.25">
      <c r="B8" s="183" t="s">
        <v>213</v>
      </c>
      <c r="C8" s="170" t="s">
        <v>236</v>
      </c>
      <c r="D8" s="171">
        <v>45020</v>
      </c>
      <c r="E8" s="178">
        <v>38999</v>
      </c>
    </row>
    <row r="9" spans="1:5" x14ac:dyDescent="0.25">
      <c r="B9" s="184" t="s">
        <v>213</v>
      </c>
      <c r="C9" s="172" t="s">
        <v>237</v>
      </c>
      <c r="D9" s="173">
        <v>45027</v>
      </c>
      <c r="E9" s="179">
        <v>70800</v>
      </c>
    </row>
    <row r="10" spans="1:5" x14ac:dyDescent="0.25">
      <c r="B10" s="182" t="s">
        <v>222</v>
      </c>
      <c r="C10" s="162" t="s">
        <v>343</v>
      </c>
      <c r="D10" s="163">
        <v>45126</v>
      </c>
      <c r="E10" s="165">
        <v>30000</v>
      </c>
    </row>
    <row r="11" spans="1:5" x14ac:dyDescent="0.25">
      <c r="B11" s="182" t="s">
        <v>213</v>
      </c>
      <c r="C11" s="162" t="s">
        <v>344</v>
      </c>
      <c r="D11" s="163">
        <v>45132</v>
      </c>
      <c r="E11" s="165">
        <v>5900</v>
      </c>
    </row>
    <row r="12" spans="1:5" x14ac:dyDescent="0.25">
      <c r="B12" s="182" t="s">
        <v>226</v>
      </c>
      <c r="C12" s="162" t="s">
        <v>382</v>
      </c>
      <c r="D12" s="163">
        <v>45226</v>
      </c>
      <c r="E12" s="165">
        <v>270564</v>
      </c>
    </row>
    <row r="13" spans="1:5" x14ac:dyDescent="0.25">
      <c r="B13" s="182" t="s">
        <v>227</v>
      </c>
      <c r="C13" s="162" t="s">
        <v>383</v>
      </c>
      <c r="D13" s="163">
        <v>45231</v>
      </c>
      <c r="E13" s="165">
        <v>7500</v>
      </c>
    </row>
    <row r="14" spans="1:5" x14ac:dyDescent="0.25">
      <c r="B14" s="182" t="s">
        <v>228</v>
      </c>
      <c r="C14" s="162" t="s">
        <v>384</v>
      </c>
      <c r="D14" s="163">
        <v>45237</v>
      </c>
      <c r="E14" s="165">
        <v>45000</v>
      </c>
    </row>
    <row r="15" spans="1:5" x14ac:dyDescent="0.25">
      <c r="B15" s="182" t="s">
        <v>218</v>
      </c>
      <c r="C15" s="162" t="s">
        <v>385</v>
      </c>
      <c r="D15" s="163">
        <v>45252</v>
      </c>
      <c r="E15" s="165">
        <v>5900</v>
      </c>
    </row>
    <row r="16" spans="1:5" x14ac:dyDescent="0.25">
      <c r="B16" s="182" t="s">
        <v>222</v>
      </c>
      <c r="C16" s="162" t="s">
        <v>386</v>
      </c>
      <c r="D16" s="163">
        <v>45268</v>
      </c>
      <c r="E16" s="165">
        <v>15000</v>
      </c>
    </row>
    <row r="17" spans="2:5" x14ac:dyDescent="0.25">
      <c r="B17" s="182" t="s">
        <v>229</v>
      </c>
      <c r="C17" s="162" t="s">
        <v>387</v>
      </c>
      <c r="D17" s="163">
        <v>45273</v>
      </c>
      <c r="E17" s="165">
        <v>40000</v>
      </c>
    </row>
    <row r="18" spans="2:5" x14ac:dyDescent="0.25">
      <c r="B18" s="182" t="s">
        <v>230</v>
      </c>
      <c r="C18" s="162" t="s">
        <v>389</v>
      </c>
      <c r="D18" s="163">
        <v>45276</v>
      </c>
      <c r="E18" s="165">
        <v>11800</v>
      </c>
    </row>
    <row r="19" spans="2:5" x14ac:dyDescent="0.25">
      <c r="B19" s="182" t="s">
        <v>231</v>
      </c>
      <c r="C19" s="162" t="s">
        <v>391</v>
      </c>
      <c r="D19" s="163">
        <v>45278</v>
      </c>
      <c r="E19" s="165">
        <v>5900</v>
      </c>
    </row>
    <row r="20" spans="2:5" x14ac:dyDescent="0.25">
      <c r="B20" s="182" t="s">
        <v>232</v>
      </c>
      <c r="C20" s="162" t="s">
        <v>392</v>
      </c>
      <c r="D20" s="163">
        <v>45281</v>
      </c>
      <c r="E20" s="165">
        <v>35000</v>
      </c>
    </row>
    <row r="21" spans="2:5" x14ac:dyDescent="0.25">
      <c r="B21" s="182" t="s">
        <v>233</v>
      </c>
      <c r="C21" s="162" t="s">
        <v>393</v>
      </c>
      <c r="D21" s="163">
        <v>45282</v>
      </c>
      <c r="E21" s="165">
        <v>59000</v>
      </c>
    </row>
    <row r="22" spans="2:5" x14ac:dyDescent="0.25">
      <c r="B22" s="182" t="s">
        <v>204</v>
      </c>
      <c r="C22" s="162" t="s">
        <v>394</v>
      </c>
      <c r="D22" s="163">
        <v>45283</v>
      </c>
      <c r="E22" s="165">
        <v>5000</v>
      </c>
    </row>
    <row r="23" spans="2:5" x14ac:dyDescent="0.25">
      <c r="B23" s="182" t="s">
        <v>234</v>
      </c>
      <c r="C23" s="162" t="s">
        <v>395</v>
      </c>
      <c r="D23" s="163">
        <v>45283</v>
      </c>
      <c r="E23" s="165">
        <v>5000</v>
      </c>
    </row>
    <row r="24" spans="2:5" x14ac:dyDescent="0.25">
      <c r="B24" s="182" t="s">
        <v>226</v>
      </c>
      <c r="C24" s="162" t="s">
        <v>396</v>
      </c>
      <c r="D24" s="163">
        <v>45287</v>
      </c>
      <c r="E24" s="165">
        <v>405846</v>
      </c>
    </row>
    <row r="25" spans="2:5" x14ac:dyDescent="0.25">
      <c r="B25" s="182" t="s">
        <v>229</v>
      </c>
      <c r="C25" s="162" t="s">
        <v>397</v>
      </c>
      <c r="D25" s="163">
        <v>45306</v>
      </c>
      <c r="E25" s="165">
        <v>8000</v>
      </c>
    </row>
    <row r="26" spans="2:5" x14ac:dyDescent="0.25">
      <c r="B26" s="182" t="s">
        <v>218</v>
      </c>
      <c r="C26" s="162" t="s">
        <v>400</v>
      </c>
      <c r="D26" s="163">
        <v>45323</v>
      </c>
      <c r="E26" s="165">
        <v>5900</v>
      </c>
    </row>
    <row r="27" spans="2:5" x14ac:dyDescent="0.25">
      <c r="B27" s="182" t="s">
        <v>227</v>
      </c>
      <c r="C27" s="162" t="s">
        <v>401</v>
      </c>
      <c r="D27" s="163">
        <v>45335</v>
      </c>
      <c r="E27" s="165">
        <v>7500</v>
      </c>
    </row>
    <row r="28" spans="2:5" x14ac:dyDescent="0.25">
      <c r="B28" s="182" t="s">
        <v>203</v>
      </c>
      <c r="C28" s="162" t="s">
        <v>403</v>
      </c>
      <c r="D28" s="163">
        <v>45338</v>
      </c>
      <c r="E28" s="165">
        <v>1063110</v>
      </c>
    </row>
    <row r="29" spans="2:5" x14ac:dyDescent="0.25">
      <c r="B29" s="182" t="s">
        <v>415</v>
      </c>
      <c r="C29">
        <v>9</v>
      </c>
      <c r="D29" s="187">
        <v>45383</v>
      </c>
      <c r="E29" s="188">
        <v>11800</v>
      </c>
    </row>
    <row r="30" spans="2:5" x14ac:dyDescent="0.25">
      <c r="B30" s="182" t="s">
        <v>233</v>
      </c>
      <c r="C30" s="76" t="s">
        <v>419</v>
      </c>
      <c r="D30" s="187">
        <v>45388</v>
      </c>
      <c r="E30" s="188">
        <v>29500</v>
      </c>
    </row>
    <row r="31" spans="2:5" x14ac:dyDescent="0.25">
      <c r="B31" s="182" t="s">
        <v>227</v>
      </c>
      <c r="C31" s="76" t="s">
        <v>423</v>
      </c>
      <c r="D31" s="187">
        <v>45401</v>
      </c>
      <c r="E31" s="188">
        <v>7500</v>
      </c>
    </row>
    <row r="32" spans="2:5" x14ac:dyDescent="0.25">
      <c r="B32" s="182" t="s">
        <v>218</v>
      </c>
      <c r="C32" s="76" t="s">
        <v>425</v>
      </c>
      <c r="D32" s="187">
        <v>45405</v>
      </c>
      <c r="E32" s="188">
        <v>5900</v>
      </c>
    </row>
    <row r="33" spans="2:5" x14ac:dyDescent="0.25">
      <c r="B33" s="182" t="s">
        <v>415</v>
      </c>
      <c r="C33" s="76" t="s">
        <v>427</v>
      </c>
      <c r="D33" s="187">
        <v>45420</v>
      </c>
      <c r="E33" s="188">
        <v>5310</v>
      </c>
    </row>
    <row r="34" spans="2:5" x14ac:dyDescent="0.25">
      <c r="B34" s="182" t="s">
        <v>415</v>
      </c>
      <c r="C34" s="76" t="s">
        <v>177</v>
      </c>
      <c r="D34" s="187">
        <v>45420</v>
      </c>
      <c r="E34" s="188">
        <v>5310</v>
      </c>
    </row>
    <row r="35" spans="2:5" x14ac:dyDescent="0.25">
      <c r="B35" s="182" t="s">
        <v>428</v>
      </c>
      <c r="C35" s="76" t="s">
        <v>429</v>
      </c>
      <c r="D35" s="187">
        <v>45421</v>
      </c>
      <c r="E35" s="188">
        <v>1652</v>
      </c>
    </row>
    <row r="36" spans="2:5" x14ac:dyDescent="0.25">
      <c r="B36" s="189" t="s">
        <v>433</v>
      </c>
      <c r="C36" s="76" t="s">
        <v>434</v>
      </c>
      <c r="D36" s="187">
        <v>45433</v>
      </c>
      <c r="E36" s="188">
        <v>88500</v>
      </c>
    </row>
    <row r="37" spans="2:5" x14ac:dyDescent="0.25">
      <c r="B37" s="189" t="s">
        <v>451</v>
      </c>
      <c r="C37" s="76"/>
      <c r="D37" s="187">
        <v>45282</v>
      </c>
      <c r="E37" s="188">
        <v>30000</v>
      </c>
    </row>
    <row r="38" spans="2:5" x14ac:dyDescent="0.25">
      <c r="B38" s="189"/>
      <c r="C38" s="76"/>
      <c r="D38" s="187"/>
      <c r="E38" s="188"/>
    </row>
    <row r="39" spans="2:5" x14ac:dyDescent="0.25">
      <c r="B39" s="189"/>
      <c r="C39" s="76"/>
      <c r="D39" s="187"/>
      <c r="E39" s="188"/>
    </row>
    <row r="40" spans="2:5" x14ac:dyDescent="0.25">
      <c r="B40" s="189"/>
      <c r="C40" s="76"/>
      <c r="D40" s="187"/>
      <c r="E40" s="188"/>
    </row>
    <row r="41" spans="2:5" x14ac:dyDescent="0.25">
      <c r="B41" s="189"/>
      <c r="C41" s="76"/>
      <c r="D41" s="187"/>
      <c r="E41" s="188"/>
    </row>
    <row r="42" spans="2:5" x14ac:dyDescent="0.25">
      <c r="B42" s="189"/>
      <c r="C42" s="76"/>
      <c r="D42" s="187"/>
      <c r="E42" s="188"/>
    </row>
    <row r="43" spans="2:5" x14ac:dyDescent="0.25">
      <c r="B43" s="189"/>
      <c r="C43" s="76"/>
      <c r="D43" s="187"/>
      <c r="E43" s="188"/>
    </row>
    <row r="44" spans="2:5" x14ac:dyDescent="0.25">
      <c r="B44" s="189"/>
      <c r="C44" s="76"/>
      <c r="D44" s="187"/>
      <c r="E44" s="188"/>
    </row>
    <row r="45" spans="2:5" x14ac:dyDescent="0.25">
      <c r="B45" s="189"/>
      <c r="C45" s="76"/>
      <c r="D45" s="187"/>
      <c r="E45" s="188"/>
    </row>
    <row r="46" spans="2:5" x14ac:dyDescent="0.25">
      <c r="B46" s="189"/>
      <c r="C46" s="76"/>
      <c r="D46" s="187"/>
      <c r="E46" s="188"/>
    </row>
    <row r="47" spans="2:5" x14ac:dyDescent="0.25">
      <c r="B47" s="189"/>
      <c r="C47" s="76"/>
      <c r="D47" s="187"/>
      <c r="E47" s="188"/>
    </row>
    <row r="48" spans="2:5" x14ac:dyDescent="0.25">
      <c r="B48" s="189"/>
      <c r="C48" s="76"/>
      <c r="D48" s="187"/>
      <c r="E48" s="188"/>
    </row>
    <row r="49" spans="5:5" x14ac:dyDescent="0.25">
      <c r="E49" s="21">
        <f>SUM(E2:E37)</f>
        <v>5467076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C37"/>
  <sheetViews>
    <sheetView workbookViewId="0">
      <selection activeCell="E21" sqref="E21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18.42578125" style="1" bestFit="1" customWidth="1"/>
    <col min="4" max="4" width="11.28515625" bestFit="1" customWidth="1"/>
  </cols>
  <sheetData>
    <row r="1" spans="1:3" ht="15.75" x14ac:dyDescent="0.25">
      <c r="A1" s="55" t="s">
        <v>33</v>
      </c>
      <c r="B1" s="56" t="s">
        <v>34</v>
      </c>
      <c r="C1" s="72" t="s">
        <v>35</v>
      </c>
    </row>
    <row r="2" spans="1:3" x14ac:dyDescent="0.25">
      <c r="A2" s="60"/>
      <c r="B2" s="76"/>
      <c r="C2" s="96"/>
    </row>
    <row r="3" spans="1:3" ht="15.75" x14ac:dyDescent="0.25">
      <c r="A3" s="60"/>
      <c r="B3" s="54"/>
      <c r="C3" s="64"/>
    </row>
    <row r="4" spans="1:3" ht="15.75" x14ac:dyDescent="0.25">
      <c r="A4" s="60"/>
      <c r="B4" s="54"/>
      <c r="C4" s="64"/>
    </row>
    <row r="5" spans="1:3" ht="15.75" x14ac:dyDescent="0.25">
      <c r="A5" s="60"/>
      <c r="B5" s="54"/>
      <c r="C5" s="64"/>
    </row>
    <row r="6" spans="1:3" ht="15.75" x14ac:dyDescent="0.25">
      <c r="A6" s="60"/>
      <c r="B6" s="54"/>
      <c r="C6" s="64"/>
    </row>
    <row r="7" spans="1:3" ht="15.75" x14ac:dyDescent="0.25">
      <c r="A7" s="60"/>
      <c r="B7" s="54"/>
      <c r="C7" s="64"/>
    </row>
    <row r="8" spans="1:3" ht="15.75" x14ac:dyDescent="0.25">
      <c r="A8" s="60"/>
      <c r="B8" s="54"/>
      <c r="C8" s="64"/>
    </row>
    <row r="9" spans="1:3" ht="15.75" x14ac:dyDescent="0.25">
      <c r="A9" s="60"/>
      <c r="B9" s="54"/>
      <c r="C9" s="64"/>
    </row>
    <row r="10" spans="1:3" ht="15.75" x14ac:dyDescent="0.25">
      <c r="A10" s="60"/>
      <c r="B10" s="54"/>
      <c r="C10" s="64"/>
    </row>
    <row r="11" spans="1:3" ht="15.75" x14ac:dyDescent="0.25">
      <c r="A11" s="60"/>
      <c r="B11" s="54"/>
      <c r="C11" s="64"/>
    </row>
    <row r="12" spans="1:3" ht="15.75" x14ac:dyDescent="0.25">
      <c r="A12" s="60"/>
      <c r="B12" s="54"/>
      <c r="C12" s="64"/>
    </row>
    <row r="13" spans="1:3" ht="15.75" x14ac:dyDescent="0.25">
      <c r="A13" s="60"/>
      <c r="B13" s="54"/>
      <c r="C13" s="64"/>
    </row>
    <row r="14" spans="1:3" ht="15.75" x14ac:dyDescent="0.25">
      <c r="A14" s="60"/>
      <c r="B14" s="54"/>
      <c r="C14" s="64"/>
    </row>
    <row r="15" spans="1:3" ht="15.75" x14ac:dyDescent="0.25">
      <c r="A15" s="60"/>
      <c r="B15" s="54"/>
      <c r="C15" s="64"/>
    </row>
    <row r="16" spans="1:3" ht="15.75" x14ac:dyDescent="0.25">
      <c r="A16" s="60"/>
      <c r="B16" s="54"/>
      <c r="C16" s="64"/>
    </row>
    <row r="17" spans="1:3" ht="15.75" x14ac:dyDescent="0.25">
      <c r="A17" s="60"/>
      <c r="B17" s="54"/>
      <c r="C17" s="64"/>
    </row>
    <row r="18" spans="1:3" ht="15.75" x14ac:dyDescent="0.25">
      <c r="A18" s="60"/>
      <c r="B18" s="54"/>
      <c r="C18" s="64"/>
    </row>
    <row r="19" spans="1:3" ht="15.75" x14ac:dyDescent="0.25">
      <c r="A19" s="60"/>
      <c r="B19" s="54"/>
      <c r="C19" s="64"/>
    </row>
    <row r="20" spans="1:3" ht="15.75" x14ac:dyDescent="0.25">
      <c r="A20" s="60"/>
      <c r="B20" s="54"/>
      <c r="C20" s="64"/>
    </row>
    <row r="21" spans="1:3" ht="15.75" x14ac:dyDescent="0.25">
      <c r="A21" s="60"/>
      <c r="B21" s="54"/>
      <c r="C21" s="64"/>
    </row>
    <row r="22" spans="1:3" ht="15.75" x14ac:dyDescent="0.25">
      <c r="A22" s="60"/>
      <c r="B22" s="54"/>
      <c r="C22" s="64"/>
    </row>
    <row r="23" spans="1:3" ht="15.75" x14ac:dyDescent="0.25">
      <c r="A23" s="60"/>
      <c r="B23" s="54"/>
      <c r="C23" s="64"/>
    </row>
    <row r="24" spans="1:3" ht="15.75" x14ac:dyDescent="0.25">
      <c r="A24" s="60"/>
      <c r="B24" s="54"/>
      <c r="C24" s="64"/>
    </row>
    <row r="25" spans="1:3" ht="15.75" x14ac:dyDescent="0.25">
      <c r="A25" s="60"/>
      <c r="B25" s="54"/>
      <c r="C25" s="64"/>
    </row>
    <row r="26" spans="1:3" ht="15.75" x14ac:dyDescent="0.25">
      <c r="A26" s="60"/>
      <c r="B26" s="54"/>
      <c r="C26" s="64"/>
    </row>
    <row r="27" spans="1:3" ht="15.75" x14ac:dyDescent="0.25">
      <c r="A27" s="60"/>
      <c r="B27" s="54"/>
      <c r="C27" s="64"/>
    </row>
    <row r="28" spans="1:3" ht="15.75" x14ac:dyDescent="0.25">
      <c r="A28" s="60"/>
      <c r="B28" s="54"/>
      <c r="C28" s="64"/>
    </row>
    <row r="29" spans="1:3" x14ac:dyDescent="0.25">
      <c r="A29" s="60"/>
      <c r="B29" s="78"/>
      <c r="C29" s="79"/>
    </row>
    <row r="30" spans="1:3" x14ac:dyDescent="0.25">
      <c r="A30" s="60"/>
      <c r="B30" s="78"/>
      <c r="C30" s="79"/>
    </row>
    <row r="31" spans="1:3" x14ac:dyDescent="0.25">
      <c r="A31" s="60"/>
      <c r="B31" s="78"/>
      <c r="C31" s="77"/>
    </row>
    <row r="32" spans="1:3" ht="16.5" thickBot="1" x14ac:dyDescent="0.3">
      <c r="A32" s="60"/>
      <c r="B32" s="80"/>
      <c r="C32" s="81"/>
    </row>
    <row r="33" spans="1:3" ht="15.75" x14ac:dyDescent="0.25">
      <c r="A33" s="57"/>
      <c r="B33" s="58"/>
      <c r="C33" s="59"/>
    </row>
    <row r="34" spans="1:3" ht="15.75" x14ac:dyDescent="0.25">
      <c r="A34" s="66"/>
      <c r="B34" s="67"/>
      <c r="C34" s="59"/>
    </row>
    <row r="35" spans="1:3" ht="15.75" x14ac:dyDescent="0.25">
      <c r="A35" s="66"/>
      <c r="B35" s="67"/>
      <c r="C35" s="59"/>
    </row>
    <row r="36" spans="1:3" ht="15.75" x14ac:dyDescent="0.25">
      <c r="A36" s="66"/>
      <c r="B36" s="67"/>
      <c r="C36" s="59"/>
    </row>
    <row r="37" spans="1:3" ht="15.75" x14ac:dyDescent="0.25">
      <c r="A37" s="228" t="s">
        <v>36</v>
      </c>
      <c r="B37" s="229"/>
      <c r="C37" s="61">
        <f>SUM(C2:C36)</f>
        <v>0</v>
      </c>
    </row>
  </sheetData>
  <mergeCells count="1">
    <mergeCell ref="A37:B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E33"/>
  <sheetViews>
    <sheetView workbookViewId="0">
      <selection activeCell="C6" sqref="C6"/>
    </sheetView>
  </sheetViews>
  <sheetFormatPr defaultRowHeight="15" x14ac:dyDescent="0.25"/>
  <cols>
    <col min="1" max="1" width="7.140625" bestFit="1" customWidth="1"/>
    <col min="2" max="2" width="22.140625" bestFit="1" customWidth="1"/>
    <col min="3" max="3" width="18.42578125" style="1" bestFit="1" customWidth="1"/>
    <col min="4" max="4" width="10.42578125" bestFit="1" customWidth="1"/>
    <col min="5" max="5" width="11.85546875" bestFit="1" customWidth="1"/>
  </cols>
  <sheetData>
    <row r="1" spans="1:5" ht="15.75" x14ac:dyDescent="0.25">
      <c r="A1" s="51" t="s">
        <v>33</v>
      </c>
      <c r="B1" s="52" t="s">
        <v>34</v>
      </c>
      <c r="C1" s="63" t="s">
        <v>35</v>
      </c>
    </row>
    <row r="3" spans="1:5" ht="15.75" x14ac:dyDescent="0.25">
      <c r="A3" s="53"/>
      <c r="B3" s="98" t="s">
        <v>197</v>
      </c>
      <c r="C3" s="99">
        <v>3540236</v>
      </c>
    </row>
    <row r="4" spans="1:5" ht="15.75" x14ac:dyDescent="0.25">
      <c r="A4" s="53"/>
      <c r="B4" s="98" t="s">
        <v>198</v>
      </c>
      <c r="C4" s="99">
        <v>547107</v>
      </c>
      <c r="D4" s="195">
        <v>45372</v>
      </c>
    </row>
    <row r="5" spans="1:5" ht="15.75" x14ac:dyDescent="0.25">
      <c r="A5" s="53"/>
      <c r="B5" s="186" t="s">
        <v>202</v>
      </c>
      <c r="C5" s="167">
        <v>57990</v>
      </c>
      <c r="D5" s="163">
        <v>44840</v>
      </c>
      <c r="E5" s="162" t="s">
        <v>207</v>
      </c>
    </row>
    <row r="6" spans="1:5" ht="15.75" x14ac:dyDescent="0.25">
      <c r="A6" s="53"/>
      <c r="B6" s="186" t="s">
        <v>202</v>
      </c>
      <c r="C6" s="167">
        <v>98637</v>
      </c>
      <c r="D6" s="163">
        <v>44840</v>
      </c>
      <c r="E6" s="162" t="s">
        <v>208</v>
      </c>
    </row>
    <row r="7" spans="1:5" ht="15.75" x14ac:dyDescent="0.25">
      <c r="A7" s="53"/>
      <c r="B7" s="186" t="s">
        <v>202</v>
      </c>
      <c r="C7" s="167">
        <v>6800</v>
      </c>
      <c r="D7" s="163">
        <v>44844</v>
      </c>
      <c r="E7" s="162" t="s">
        <v>209</v>
      </c>
    </row>
    <row r="8" spans="1:5" ht="15.75" x14ac:dyDescent="0.25">
      <c r="A8" s="53"/>
      <c r="B8" s="98" t="s">
        <v>197</v>
      </c>
      <c r="C8" s="99">
        <v>73160</v>
      </c>
    </row>
    <row r="9" spans="1:5" ht="15.75" x14ac:dyDescent="0.25">
      <c r="A9" s="53"/>
      <c r="B9" s="231" t="s">
        <v>442</v>
      </c>
      <c r="C9" s="99">
        <v>751500</v>
      </c>
      <c r="D9" s="195">
        <v>45364</v>
      </c>
    </row>
    <row r="10" spans="1:5" ht="15.75" x14ac:dyDescent="0.25">
      <c r="A10" s="53"/>
      <c r="B10" s="231"/>
      <c r="C10" s="99">
        <v>600</v>
      </c>
      <c r="D10" s="195">
        <v>45364</v>
      </c>
    </row>
    <row r="11" spans="1:5" ht="15.75" x14ac:dyDescent="0.25">
      <c r="A11" s="53"/>
      <c r="B11" s="231"/>
      <c r="C11" s="99">
        <v>780000</v>
      </c>
      <c r="D11" s="195">
        <v>45364</v>
      </c>
    </row>
    <row r="12" spans="1:5" ht="15.75" x14ac:dyDescent="0.25">
      <c r="A12" s="53"/>
      <c r="B12" s="231"/>
      <c r="C12" s="99">
        <v>1200</v>
      </c>
      <c r="D12" s="195">
        <v>45382</v>
      </c>
    </row>
    <row r="13" spans="1:5" ht="15.75" x14ac:dyDescent="0.25">
      <c r="A13" s="53"/>
      <c r="B13" s="98" t="s">
        <v>443</v>
      </c>
      <c r="C13" s="99">
        <v>4500</v>
      </c>
    </row>
    <row r="14" spans="1:5" ht="15.75" x14ac:dyDescent="0.25">
      <c r="A14" s="53"/>
      <c r="B14" s="98" t="s">
        <v>444</v>
      </c>
      <c r="C14" s="99">
        <v>106320</v>
      </c>
    </row>
    <row r="15" spans="1:5" ht="15.75" x14ac:dyDescent="0.25">
      <c r="A15" s="53"/>
      <c r="B15" s="98" t="s">
        <v>445</v>
      </c>
      <c r="C15" s="99">
        <v>409817</v>
      </c>
    </row>
    <row r="16" spans="1:5" ht="15.75" x14ac:dyDescent="0.25">
      <c r="A16" s="53"/>
      <c r="B16" s="98" t="s">
        <v>446</v>
      </c>
      <c r="C16" s="99">
        <v>970.3</v>
      </c>
    </row>
    <row r="17" spans="1:3" ht="15.75" x14ac:dyDescent="0.25">
      <c r="A17" s="53"/>
      <c r="B17" s="98" t="s">
        <v>447</v>
      </c>
      <c r="C17" s="99">
        <v>5082.6000000000004</v>
      </c>
    </row>
    <row r="18" spans="1:3" ht="15.75" x14ac:dyDescent="0.25">
      <c r="A18" s="53"/>
      <c r="B18" s="98" t="s">
        <v>448</v>
      </c>
      <c r="C18" s="99">
        <v>59087</v>
      </c>
    </row>
    <row r="19" spans="1:3" ht="15.75" x14ac:dyDescent="0.25">
      <c r="A19" s="53"/>
      <c r="B19" s="98" t="s">
        <v>449</v>
      </c>
      <c r="C19" s="99">
        <v>30000</v>
      </c>
    </row>
    <row r="20" spans="1:3" ht="15.75" x14ac:dyDescent="0.25">
      <c r="A20" s="53"/>
      <c r="B20" s="98"/>
      <c r="C20" s="99">
        <v>53</v>
      </c>
    </row>
    <row r="21" spans="1:3" ht="15.75" x14ac:dyDescent="0.25">
      <c r="A21" s="53"/>
      <c r="B21" s="98"/>
      <c r="C21" s="99">
        <v>25.96</v>
      </c>
    </row>
    <row r="22" spans="1:3" ht="15.75" x14ac:dyDescent="0.25">
      <c r="A22" s="53"/>
      <c r="B22" s="98"/>
      <c r="C22" s="99">
        <v>8.26</v>
      </c>
    </row>
    <row r="23" spans="1:3" ht="15.75" x14ac:dyDescent="0.25">
      <c r="A23" s="53"/>
      <c r="B23" s="98"/>
      <c r="C23" s="99"/>
    </row>
    <row r="24" spans="1:3" ht="15.75" x14ac:dyDescent="0.25">
      <c r="A24" s="53"/>
      <c r="B24" s="98"/>
      <c r="C24" s="99"/>
    </row>
    <row r="25" spans="1:3" ht="15.75" x14ac:dyDescent="0.25">
      <c r="A25" s="53"/>
      <c r="B25" s="98"/>
      <c r="C25" s="99"/>
    </row>
    <row r="26" spans="1:3" ht="15.75" x14ac:dyDescent="0.25">
      <c r="A26" s="100"/>
      <c r="B26" s="76"/>
      <c r="C26" s="96"/>
    </row>
    <row r="27" spans="1:3" ht="15.75" x14ac:dyDescent="0.25">
      <c r="A27" s="100"/>
      <c r="B27" s="98"/>
      <c r="C27" s="99"/>
    </row>
    <row r="28" spans="1:3" ht="15.75" x14ac:dyDescent="0.25">
      <c r="A28" s="100"/>
      <c r="B28" s="98"/>
      <c r="C28" s="99"/>
    </row>
    <row r="29" spans="1:3" ht="15.75" x14ac:dyDescent="0.25">
      <c r="A29" s="100"/>
      <c r="B29" s="98"/>
      <c r="C29" s="99"/>
    </row>
    <row r="30" spans="1:3" ht="15.75" x14ac:dyDescent="0.25">
      <c r="A30" s="100"/>
      <c r="B30" s="98"/>
      <c r="C30" s="99"/>
    </row>
    <row r="31" spans="1:3" ht="15.75" x14ac:dyDescent="0.25">
      <c r="A31" s="100"/>
      <c r="B31" s="98"/>
      <c r="C31" s="99"/>
    </row>
    <row r="32" spans="1:3" ht="15.75" x14ac:dyDescent="0.25">
      <c r="A32" s="100"/>
      <c r="B32" s="98"/>
      <c r="C32" s="99"/>
    </row>
    <row r="33" spans="1:3" ht="15.75" x14ac:dyDescent="0.25">
      <c r="A33" s="230" t="s">
        <v>36</v>
      </c>
      <c r="B33" s="230"/>
      <c r="C33" s="65">
        <f>SUM(C3:C32)</f>
        <v>6473094.1199999992</v>
      </c>
    </row>
  </sheetData>
  <mergeCells count="2">
    <mergeCell ref="A33:B33"/>
    <mergeCell ref="B9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Stamp Duty</vt:lpstr>
      <vt:lpstr>Alt. Accom Rent</vt:lpstr>
      <vt:lpstr>approval</vt:lpstr>
      <vt:lpstr>Purchase, Material &amp; Labour</vt:lpstr>
      <vt:lpstr>Professional Fees</vt:lpstr>
      <vt:lpstr>MArketing</vt:lpstr>
      <vt:lpstr>Admin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2024-03-29T11:39:42Z</cp:lastPrinted>
  <dcterms:created xsi:type="dcterms:W3CDTF">2023-03-09T11:26:09Z</dcterms:created>
  <dcterms:modified xsi:type="dcterms:W3CDTF">2024-08-07T12:22:27Z</dcterms:modified>
</cp:coreProperties>
</file>