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osmos\Dadar (W)\Bharat Khima Makwana\"/>
    </mc:Choice>
  </mc:AlternateContent>
  <xr:revisionPtr revIDLastSave="0" documentId="13_ncr:1_{9947709B-FF7F-425C-805C-34F60B89C4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I20" i="4"/>
  <c r="H30" i="4"/>
  <c r="Q12" i="4" l="1"/>
  <c r="P12" i="4"/>
  <c r="Q11" i="4"/>
  <c r="P10" i="4"/>
  <c r="P9" i="4"/>
  <c r="P8" i="4"/>
  <c r="P7" i="4"/>
  <c r="P6" i="4"/>
  <c r="Q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<sst xmlns="http://schemas.openxmlformats.org/spreadsheetml/2006/main" count="29" uniqueCount="25">
  <si>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</si>
  <si>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</si>
  <si>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</si>
  <si>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</si>
  <si>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</si>
  <si>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</si>
  <si>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</si>
  <si>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</si>
  <si>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</si>
  <si>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</si>
  <si>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</si>
  <si>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</si>
  <si>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</si>
  <si>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1113, 11th Floor, Building No 3AD, Saidatta SRA CHSL, N S Phadke Marg, Saiwadi, Village - Gundavali, Andheri East, </t>
  </si>
  <si>
    <t>agreement - 25.07.24</t>
  </si>
  <si>
    <t>av</t>
  </si>
  <si>
    <t>sd</t>
  </si>
  <si>
    <t>rd</t>
  </si>
  <si>
    <t>bv</t>
  </si>
  <si>
    <t>bua</t>
  </si>
  <si>
    <t>ca</t>
  </si>
  <si>
    <t>rate on ca</t>
  </si>
  <si>
    <t>fmv</t>
  </si>
  <si>
    <t>26.07.2024</t>
  </si>
  <si>
    <t>yoc - 2011 - soc ltr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</si>
</sst>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47</xdr:row>
      <xdr:rowOff>153607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844E3F-4D96-4ACD-9588-8FFE8E11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DA788C-F648-4631-8ADD-4DE378FF6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114300</xdr:rowOff>
    </xdr:from>
    <xdr:to>
      <xdr:col>30</xdr:col>
      <xdr:colOff>266700</xdr:colOff>
      <xdr:row>43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4C0FC6-50A8-4E71-BBA7-297C836C0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14300"/>
          <a:ext cx="18087975" cy="814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296507</xdr:colOff>
      <xdr:row>51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984706-EA34-4393-862C-9146F6392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30907" cy="86784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B82720-3186-4397-9F3B-131E3BB61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467981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9B7A85-D42E-4628-B47F-31DBBDDD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0238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363192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009797-39A0-478B-AF4C-740BFDF50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97592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515613</xdr:colOff>
      <xdr:row>42</xdr:row>
      <xdr:rowOff>48748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E83B9F-153B-4828-939D-B1B497435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50013" cy="804974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487034</xdr:colOff>
      <xdr:row>43</xdr:row>
      <xdr:rowOff>153538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B8354-71AA-4FA6-B6F5-AE07AB3B76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21434" cy="815453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161925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6AEEF37-2076-4EA6-9B87-1A9CBE1D7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54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2B04F1-DED7-43A8-947D-37E399672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1" zoomScaleNormal="100" workbookViewId="0">
      <selection activeCell="J25" sqref="J2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</v>
      </c>
      <c r="C2" s="4">
        <f>B2*1.2</f>
        <v>270</v>
      </c>
      <c r="D2" s="4">
        <f t="shared" ref="D2:D13" si="2">C2*1.2</f>
        <v>324</v>
      </c>
      <c r="E2" s="15">
        <f t="shared" ref="E2:E13" si="3">R2</f>
        <v>4500000</v>
      </c>
      <c r="F2" s="9">
        <f t="shared" ref="F2:F13" si="4">ROUND((E2/B2),0)</f>
        <v>20000</v>
      </c>
      <c r="G2" s="9">
        <f t="shared" ref="G2:G13" si="5">ROUND((E2/C2),0)</f>
        <v>16667</v>
      </c>
      <c r="H2" s="9">
        <f t="shared" ref="H2:H13" si="6">ROUND((E2/D2),0)</f>
        <v>13889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225</v>
      </c>
      <c r="R2" s="2">
        <v>4500000</v>
      </c>
      <c r="S2" s="7"/>
      <c r="T2" s="7"/>
    </row>
    <row r="3" spans="1:20" x14ac:dyDescent="0.25">
      <c r="A3" s="4">
        <f t="shared" si="0"/>
        <v>0</v>
      </c>
      <c r="B3" s="4">
        <f t="shared" si="1"/>
        <v>233.33333333333334</v>
      </c>
      <c r="C3" s="4">
        <f t="shared" ref="C3:C15" si="9">B3*1.2</f>
        <v>280</v>
      </c>
      <c r="D3" s="4">
        <f t="shared" si="2"/>
        <v>336</v>
      </c>
      <c r="E3" s="15">
        <f t="shared" si="3"/>
        <v>5500000</v>
      </c>
      <c r="F3" s="9">
        <f t="shared" si="4"/>
        <v>23571</v>
      </c>
      <c r="G3" s="9">
        <f t="shared" si="5"/>
        <v>19643</v>
      </c>
      <c r="H3" s="9">
        <f t="shared" si="6"/>
        <v>16369</v>
      </c>
      <c r="I3" s="9" t="e">
        <f>#REF!</f>
        <v>#REF!</v>
      </c>
      <c r="J3" s="4">
        <f t="shared" si="7"/>
        <v>0</v>
      </c>
      <c r="O3">
        <v>0</v>
      </c>
      <c r="P3">
        <v>280</v>
      </c>
      <c r="Q3">
        <f t="shared" ref="Q3:Q12" si="10">P3/1.2</f>
        <v>233.33333333333334</v>
      </c>
      <c r="R3" s="2">
        <v>5500000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5">
        <f t="shared" si="3"/>
        <v>5800000</v>
      </c>
      <c r="F4" s="9">
        <f t="shared" si="4"/>
        <v>25778</v>
      </c>
      <c r="G4" s="9">
        <f t="shared" si="5"/>
        <v>21481</v>
      </c>
      <c r="H4" s="9">
        <f t="shared" si="6"/>
        <v>17901</v>
      </c>
      <c r="I4" s="9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225</v>
      </c>
      <c r="R4" s="2">
        <v>5800000</v>
      </c>
      <c r="S4" s="7"/>
      <c r="T4" s="7"/>
    </row>
    <row r="5" spans="1:20" x14ac:dyDescent="0.25">
      <c r="A5" s="4">
        <f t="shared" si="0"/>
        <v>0</v>
      </c>
      <c r="B5" s="4">
        <f t="shared" si="1"/>
        <v>208.33333333333334</v>
      </c>
      <c r="C5" s="4">
        <f t="shared" si="9"/>
        <v>250</v>
      </c>
      <c r="D5" s="4">
        <f t="shared" si="2"/>
        <v>300</v>
      </c>
      <c r="E5" s="15">
        <f t="shared" si="3"/>
        <v>6000000</v>
      </c>
      <c r="F5" s="14">
        <f t="shared" si="4"/>
        <v>28800</v>
      </c>
      <c r="G5" s="9">
        <f t="shared" si="5"/>
        <v>24000</v>
      </c>
      <c r="H5" s="9">
        <f t="shared" si="6"/>
        <v>20000</v>
      </c>
      <c r="I5" s="9" t="e">
        <f>#REF!</f>
        <v>#REF!</v>
      </c>
      <c r="J5" s="4">
        <f t="shared" si="7"/>
        <v>0</v>
      </c>
      <c r="O5">
        <v>0</v>
      </c>
      <c r="P5">
        <v>250</v>
      </c>
      <c r="Q5">
        <f t="shared" si="10"/>
        <v>208.33333333333334</v>
      </c>
      <c r="R5" s="2">
        <v>6000000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5">
        <f t="shared" si="3"/>
        <v>5500000</v>
      </c>
      <c r="F6" s="9">
        <f t="shared" si="4"/>
        <v>24444</v>
      </c>
      <c r="G6" s="9">
        <f t="shared" si="5"/>
        <v>20370</v>
      </c>
      <c r="H6" s="9">
        <f t="shared" si="6"/>
        <v>16975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225</v>
      </c>
      <c r="R6" s="2">
        <v>5500000</v>
      </c>
      <c r="S6" s="7"/>
      <c r="T6" s="7"/>
    </row>
    <row r="7" spans="1:20" x14ac:dyDescent="0.25">
      <c r="A7" s="4">
        <f t="shared" si="0"/>
        <v>0</v>
      </c>
      <c r="B7" s="4">
        <f t="shared" si="1"/>
        <v>200</v>
      </c>
      <c r="C7" s="4">
        <f t="shared" si="9"/>
        <v>240</v>
      </c>
      <c r="D7" s="4">
        <f t="shared" si="2"/>
        <v>288</v>
      </c>
      <c r="E7" s="15">
        <f t="shared" si="3"/>
        <v>5800000</v>
      </c>
      <c r="F7" s="14">
        <f t="shared" si="4"/>
        <v>29000</v>
      </c>
      <c r="G7" s="9">
        <f t="shared" si="5"/>
        <v>24167</v>
      </c>
      <c r="H7" s="9">
        <f t="shared" si="6"/>
        <v>20139</v>
      </c>
      <c r="I7" s="9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200</v>
      </c>
      <c r="R7" s="2">
        <v>5800000</v>
      </c>
      <c r="S7" s="7"/>
      <c r="T7" s="7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5">
        <f t="shared" si="3"/>
        <v>4700000</v>
      </c>
      <c r="F8" s="9">
        <f t="shared" si="4"/>
        <v>20889</v>
      </c>
      <c r="G8" s="9">
        <f t="shared" si="5"/>
        <v>17407</v>
      </c>
      <c r="H8" s="9">
        <f t="shared" si="6"/>
        <v>14506</v>
      </c>
      <c r="I8" s="9" t="e">
        <f>#REF!</f>
        <v>#REF!</v>
      </c>
      <c r="J8" s="4" t="str">
        <f t="shared" si="7"/>
        <v>26.07.2024</v>
      </c>
      <c r="O8">
        <v>0</v>
      </c>
      <c r="P8">
        <f t="shared" si="8"/>
        <v>0</v>
      </c>
      <c r="Q8">
        <v>225</v>
      </c>
      <c r="R8" s="2">
        <v>4700000</v>
      </c>
      <c r="S8" s="7" t="s">
        <v>23</v>
      </c>
      <c r="T8" s="7"/>
    </row>
    <row r="9" spans="1:20" x14ac:dyDescent="0.25">
      <c r="A9" s="4">
        <f t="shared" si="0"/>
        <v>0</v>
      </c>
      <c r="B9" s="4">
        <f t="shared" si="1"/>
        <v>225</v>
      </c>
      <c r="C9" s="4">
        <f t="shared" si="9"/>
        <v>270</v>
      </c>
      <c r="D9" s="4">
        <f t="shared" si="2"/>
        <v>324</v>
      </c>
      <c r="E9" s="15">
        <f t="shared" si="3"/>
        <v>5800000</v>
      </c>
      <c r="F9" s="9">
        <f t="shared" si="4"/>
        <v>25778</v>
      </c>
      <c r="G9" s="9">
        <f t="shared" si="5"/>
        <v>21481</v>
      </c>
      <c r="H9" s="9">
        <f t="shared" si="6"/>
        <v>17901</v>
      </c>
      <c r="I9" s="9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225</v>
      </c>
      <c r="R9" s="2">
        <v>5800000</v>
      </c>
      <c r="S9" s="7"/>
      <c r="T9" s="7"/>
    </row>
    <row r="10" spans="1:20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5">
        <f t="shared" si="3"/>
        <v>5900000</v>
      </c>
      <c r="F10" s="14">
        <f t="shared" si="4"/>
        <v>26222</v>
      </c>
      <c r="G10" s="9">
        <f t="shared" si="5"/>
        <v>21852</v>
      </c>
      <c r="H10" s="9">
        <f t="shared" si="6"/>
        <v>18210</v>
      </c>
      <c r="I10" s="9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225</v>
      </c>
      <c r="R10" s="2">
        <v>5900000</v>
      </c>
      <c r="S10" s="7"/>
      <c r="T10" s="7"/>
    </row>
    <row r="11" spans="1:20" x14ac:dyDescent="0.25">
      <c r="A11" s="4">
        <f t="shared" si="0"/>
        <v>0</v>
      </c>
      <c r="B11" s="4">
        <f t="shared" si="1"/>
        <v>225</v>
      </c>
      <c r="C11" s="4">
        <f t="shared" si="9"/>
        <v>270</v>
      </c>
      <c r="D11" s="4">
        <f t="shared" si="2"/>
        <v>324</v>
      </c>
      <c r="E11" s="15">
        <f t="shared" si="3"/>
        <v>4950000</v>
      </c>
      <c r="F11" s="9">
        <f t="shared" si="4"/>
        <v>22000</v>
      </c>
      <c r="G11" s="9">
        <f t="shared" si="5"/>
        <v>18333</v>
      </c>
      <c r="H11" s="9">
        <f t="shared" si="6"/>
        <v>15278</v>
      </c>
      <c r="I11" s="9" t="e">
        <f>#REF!</f>
        <v>#REF!</v>
      </c>
      <c r="J11" s="4">
        <f t="shared" si="7"/>
        <v>0</v>
      </c>
      <c r="O11">
        <v>0</v>
      </c>
      <c r="P11">
        <v>270</v>
      </c>
      <c r="Q11">
        <f t="shared" si="10"/>
        <v>225</v>
      </c>
      <c r="R11" s="2">
        <v>4950000</v>
      </c>
      <c r="S11" s="7"/>
      <c r="T11" s="7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5">
        <f t="shared" ref="E14:E15" si="14">R14</f>
        <v>0</v>
      </c>
      <c r="F14" s="9" t="e">
        <f t="shared" ref="F14:F15" si="15">ROUND((E14/B14),0)</f>
        <v>#DIV/0!</v>
      </c>
      <c r="G14" s="9" t="e">
        <f t="shared" ref="G14:G15" si="16">ROUND((E14/C14),0)</f>
        <v>#DIV/0!</v>
      </c>
      <c r="H14" s="9" t="e">
        <f t="shared" ref="H14:H15" si="17">ROUND((E14/D14),0)</f>
        <v>#DIV/0!</v>
      </c>
      <c r="I14" s="9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15">
        <f t="shared" si="14"/>
        <v>0</v>
      </c>
      <c r="F15" s="9" t="e">
        <f t="shared" si="15"/>
        <v>#DIV/0!</v>
      </c>
      <c r="G15" s="9" t="e">
        <f t="shared" si="16"/>
        <v>#DIV/0!</v>
      </c>
      <c r="H15" s="9" t="e">
        <f t="shared" si="17"/>
        <v>#DIV/0!</v>
      </c>
      <c r="I15" s="9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7"/>
      <c r="T15" s="7"/>
    </row>
    <row r="18" spans="7:24" x14ac:dyDescent="0.25">
      <c r="G18" t="s">
        <v>13</v>
      </c>
    </row>
    <row r="19" spans="7:24" x14ac:dyDescent="0.25">
      <c r="G19" t="s">
        <v>20</v>
      </c>
      <c r="H19">
        <v>225</v>
      </c>
    </row>
    <row r="20" spans="7:24" x14ac:dyDescent="0.25">
      <c r="G20" t="s">
        <v>19</v>
      </c>
      <c r="H20">
        <v>270</v>
      </c>
      <c r="I20">
        <f>25.09*10.764</f>
        <v>270.06876</v>
      </c>
    </row>
    <row r="21" spans="7:24" x14ac:dyDescent="0.25">
      <c r="G21" t="s">
        <v>21</v>
      </c>
      <c r="H21">
        <v>26500</v>
      </c>
    </row>
    <row r="22" spans="7:24" x14ac:dyDescent="0.25">
      <c r="G22" s="5" t="s">
        <v>22</v>
      </c>
      <c r="H22" s="5">
        <f>H21*H19</f>
        <v>5962500</v>
      </c>
    </row>
    <row r="23" spans="7:24" x14ac:dyDescent="0.25">
      <c r="J23" t="s">
        <v>20</v>
      </c>
      <c r="N23">
        <v>239</v>
      </c>
    </row>
    <row r="24" spans="7:24" x14ac:dyDescent="0.25">
      <c r="J24" t="s">
        <v>24</v>
      </c>
      <c r="P24" s="10"/>
      <c r="Q24" s="10"/>
      <c r="R24" s="12"/>
      <c r="T24" s="10"/>
      <c r="U24" s="10"/>
      <c r="V24" s="10"/>
      <c r="W24" s="10"/>
      <c r="X24" s="10"/>
    </row>
    <row r="25" spans="7:24" x14ac:dyDescent="0.25">
      <c r="P25" s="10"/>
      <c r="Q25" s="13"/>
      <c r="R25" s="13"/>
      <c r="T25" s="13"/>
      <c r="U25" s="13"/>
      <c r="V25" s="10"/>
      <c r="W25" s="10"/>
      <c r="X25" s="10"/>
    </row>
    <row r="26" spans="7:24" x14ac:dyDescent="0.25">
      <c r="G26" t="s">
        <v>14</v>
      </c>
      <c r="P26" s="10"/>
      <c r="Q26" s="10"/>
      <c r="R26" s="10"/>
      <c r="T26" s="10"/>
      <c r="U26" s="10"/>
      <c r="V26" s="10"/>
      <c r="W26" s="10"/>
      <c r="X26" s="10"/>
    </row>
    <row r="27" spans="7:24" x14ac:dyDescent="0.25">
      <c r="G27" t="s">
        <v>15</v>
      </c>
      <c r="H27">
        <v>4370000</v>
      </c>
      <c r="P27" s="10"/>
      <c r="Q27" s="10"/>
      <c r="R27" s="10"/>
      <c r="T27" s="10"/>
      <c r="U27" s="10"/>
      <c r="V27" s="10"/>
      <c r="W27" s="10"/>
      <c r="X27" s="10"/>
    </row>
    <row r="28" spans="7:24" x14ac:dyDescent="0.25">
      <c r="G28" t="s">
        <v>16</v>
      </c>
      <c r="H28">
        <v>262300</v>
      </c>
      <c r="P28" s="10"/>
      <c r="Q28" s="10"/>
      <c r="R28" s="11"/>
      <c r="T28" s="11"/>
      <c r="U28" s="11"/>
      <c r="V28" s="10"/>
      <c r="W28" s="10"/>
      <c r="X28" s="10"/>
    </row>
    <row r="29" spans="7:24" x14ac:dyDescent="0.25">
      <c r="G29" t="s">
        <v>17</v>
      </c>
      <c r="H29">
        <v>30000</v>
      </c>
      <c r="P29" s="10"/>
      <c r="Q29" s="10"/>
      <c r="R29" s="10"/>
      <c r="T29" s="10"/>
      <c r="U29" s="10"/>
      <c r="V29" s="10"/>
      <c r="W29" s="10"/>
      <c r="X29" s="10"/>
    </row>
    <row r="30" spans="7:24" x14ac:dyDescent="0.25">
      <c r="G30" t="s">
        <v>18</v>
      </c>
      <c r="H30">
        <f>SUM(H27:H29)</f>
        <v>4662300</v>
      </c>
      <c r="P30" s="10"/>
      <c r="Q30" s="10"/>
      <c r="R30" s="10"/>
      <c r="T30" s="10"/>
      <c r="U30" s="10"/>
      <c r="V30" s="10"/>
      <c r="W30" s="10"/>
      <c r="X30" s="10"/>
    </row>
    <row r="31" spans="7:24" x14ac:dyDescent="0.25">
      <c r="P31" s="10"/>
      <c r="Q31" s="10"/>
      <c r="R31" s="10"/>
      <c r="T31" s="10"/>
      <c r="U31" s="10"/>
      <c r="V31" s="10"/>
      <c r="W31" s="10"/>
      <c r="X31" s="10"/>
    </row>
    <row r="32" spans="7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2024-08-12T09:04:36Z</dcterms:modified>
</cp:coreProperties>
</file>