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August 2024\Deepti Singh - SBI\"/>
    </mc:Choice>
  </mc:AlternateContent>
  <xr:revisionPtr revIDLastSave="0" documentId="13_ncr:1_{BE5B4FD9-D70F-4BE3-BD52-EEA2C062826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T16" i="13" l="1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Q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<sst xmlns="http://schemas.openxmlformats.org/spreadsheetml/2006/main" count="49" uniqueCount="41">
  <si>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</si>
  <si>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</si>
  <si>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</si>
  <si>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</si>
  <si>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</si>
  <si>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</si>
  <si>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</si>
  <si>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</si>
  <si>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</si>
  <si>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</si>
  <si>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</si>
  <si>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</si>
  <si>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</si>
  <si>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</si>
  <si>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</si>
  <si>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</si>
  <si>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</si>
  <si>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</si>
  <si>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</si>
  <si>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</si>
  <si>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</si>
  <si>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</si>
  <si>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</si>
  <si>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</si>
  <si>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</si>
  <si>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</si>
  <si>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</si>
  <si>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</si>
  <si>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</si>
  <si>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</si>
  <si>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</si>
  <si>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</si>
  <si>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</si>
  <si>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</si>
  <si>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</si>
  <si>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</si>
  <si>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</si>
  <si>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rate on CA</t>
  </si>
  <si>
    <t>State Bank of India ( RACPC Kalyan ) - Deepti Singh W/O. Sachin Singh</t>
  </si>
  <si>
    <t>Agree BUA</t>
  </si>
  <si>
    <t>As per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</si>
</sst>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191718</xdr:colOff>
      <xdr:row>39</xdr:row>
      <xdr:rowOff>77184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0671B2-C575-4EED-AA33-48B216A52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26118" cy="7049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</xdr:row>
      <xdr:rowOff>161925</xdr:rowOff>
    </xdr:from>
    <xdr:to>
      <xdr:col>14</xdr:col>
      <xdr:colOff>391683</xdr:colOff>
      <xdr:row>51</xdr:row>
      <xdr:rowOff>115516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C91100-192C-430F-8280-1A23C5F74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114425"/>
          <a:ext cx="8297433" cy="8716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524884</xdr:colOff>
      <xdr:row>45</xdr:row>
      <xdr:rowOff>182170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521D64-971E-474F-97FB-ECAFAF685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230484" cy="8564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zoomScaleNormal="100" workbookViewId="0">
      <selection activeCell="U8" sqref="U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/>
      <c r="T2"/>
    </row>
    <row r="3" spans="1:20" s="43" customFormat="1" x14ac:dyDescent="0.25">
      <c r="A3" s="41">
        <f t="shared" ref="A3:A14" si="0">N3</f>
        <v>0</v>
      </c>
      <c r="B3" s="41">
        <f t="shared" ref="B3:B14" si="1">Q3</f>
        <v>500</v>
      </c>
      <c r="C3" s="41">
        <f>B3*1.2</f>
        <v>600</v>
      </c>
      <c r="D3" s="41">
        <f t="shared" ref="D3:D14" si="2">C3*1.2</f>
        <v>720</v>
      </c>
      <c r="E3" s="42">
        <f t="shared" ref="E3:E14" si="3">R3</f>
        <v>2900000</v>
      </c>
      <c r="F3" s="41">
        <f t="shared" ref="F3:F14" si="4">ROUND((E3/B3),0)</f>
        <v>5800</v>
      </c>
      <c r="G3" s="41">
        <f t="shared" ref="G3:G14" si="5">ROUND((E3/C3),0)</f>
        <v>4833</v>
      </c>
      <c r="H3" s="41">
        <f t="shared" ref="H3:H14" si="6">ROUND((E3/D3),0)</f>
        <v>4028</v>
      </c>
      <c r="I3" s="41" t="e">
        <f>#REF!</f>
        <v>#REF!</v>
      </c>
      <c r="J3" s="41">
        <f t="shared" ref="J3:J14" si="7">S3</f>
        <v>0</v>
      </c>
      <c r="O3" s="43">
        <v>0</v>
      </c>
      <c r="P3" s="43">
        <v>600</v>
      </c>
      <c r="Q3" s="43">
        <f t="shared" ref="P3:Q14" si="8">P3/1.2</f>
        <v>500</v>
      </c>
      <c r="R3" s="44">
        <v>2900000</v>
      </c>
    </row>
    <row r="4" spans="1:20" x14ac:dyDescent="0.25">
      <c r="A4" s="4">
        <f t="shared" ref="A4:A9" si="9">N4</f>
        <v>0</v>
      </c>
      <c r="B4" s="4">
        <f t="shared" ref="B4:B9" si="10">Q4</f>
        <v>0</v>
      </c>
      <c r="C4" s="4">
        <f t="shared" ref="C4:C9" si="11">B4*1.2</f>
        <v>0</v>
      </c>
      <c r="D4" s="4">
        <f t="shared" ref="D4:D9" si="12">C4*1.2</f>
        <v>0</v>
      </c>
      <c r="E4" s="5">
        <f t="shared" ref="E4:E9" si="13">R4</f>
        <v>0</v>
      </c>
      <c r="F4" s="9" t="e">
        <f t="shared" ref="F4:F9" si="14">ROUND((E4/B4),0)</f>
        <v>#DIV/0!</v>
      </c>
      <c r="G4" s="9" t="e">
        <f t="shared" ref="G4:G9" si="15">ROUND((E4/C4),0)</f>
        <v>#DIV/0!</v>
      </c>
      <c r="H4" s="9" t="e">
        <f t="shared" ref="H4:H9" si="16">ROUND((E4/D4),0)</f>
        <v>#DIV/0!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f t="shared" ref="Q4:Q9" si="19">P4/1.2</f>
        <v>0</v>
      </c>
      <c r="R4" s="2">
        <v>0</v>
      </c>
    </row>
    <row r="5" spans="1:20" x14ac:dyDescent="0.25">
      <c r="A5" s="4">
        <f t="shared" si="9"/>
        <v>0</v>
      </c>
      <c r="B5" s="4">
        <f t="shared" si="10"/>
        <v>0</v>
      </c>
      <c r="C5" s="4">
        <f t="shared" si="11"/>
        <v>0</v>
      </c>
      <c r="D5" s="4">
        <f t="shared" si="12"/>
        <v>0</v>
      </c>
      <c r="E5" s="5">
        <f t="shared" si="13"/>
        <v>0</v>
      </c>
      <c r="F5" s="9" t="e">
        <f t="shared" si="14"/>
        <v>#DIV/0!</v>
      </c>
      <c r="G5" s="9" t="e">
        <f t="shared" si="15"/>
        <v>#DIV/0!</v>
      </c>
      <c r="H5" s="9" t="e">
        <f t="shared" si="16"/>
        <v>#DIV/0!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f t="shared" si="19"/>
        <v>0</v>
      </c>
      <c r="R5" s="2">
        <v>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si="19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5" t="s">
        <v>36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20" s="43" customFormat="1" x14ac:dyDescent="0.25">
      <c r="A16" s="41">
        <f t="shared" ref="A16:A28" si="32">N16</f>
        <v>0</v>
      </c>
      <c r="B16" s="41">
        <f t="shared" ref="B16:B28" si="33">Q16</f>
        <v>500</v>
      </c>
      <c r="C16" s="41">
        <f>B16*1.2</f>
        <v>600</v>
      </c>
      <c r="D16" s="41">
        <f t="shared" ref="D16:D28" si="34">C16*1.2</f>
        <v>720</v>
      </c>
      <c r="E16" s="42">
        <f t="shared" ref="E16:E28" si="35">R16</f>
        <v>5000000</v>
      </c>
      <c r="F16" s="41">
        <f t="shared" ref="F16:F28" si="36">ROUND((E16/B16),0)</f>
        <v>10000</v>
      </c>
      <c r="G16" s="41">
        <f t="shared" ref="G16:G28" si="37">ROUND((E16/C16),0)</f>
        <v>8333</v>
      </c>
      <c r="H16" s="41">
        <f t="shared" ref="H16:H28" si="38">ROUND((E16/D16),0)</f>
        <v>6944</v>
      </c>
      <c r="I16" s="41" t="e">
        <f>#REF!</f>
        <v>#REF!</v>
      </c>
      <c r="J16" s="41">
        <f t="shared" ref="J16:J28" si="39">S16</f>
        <v>0</v>
      </c>
      <c r="O16" s="43">
        <v>0</v>
      </c>
      <c r="P16" s="43">
        <f t="shared" ref="P16:Q28" si="40">O16/1.2</f>
        <v>0</v>
      </c>
      <c r="Q16" s="43">
        <v>500</v>
      </c>
      <c r="R16" s="44">
        <v>5000000</v>
      </c>
    </row>
    <row r="17" spans="1:24" s="43" customFormat="1" x14ac:dyDescent="0.25">
      <c r="A17" s="41">
        <f t="shared" si="32"/>
        <v>0</v>
      </c>
      <c r="B17" s="41">
        <f t="shared" si="33"/>
        <v>420</v>
      </c>
      <c r="C17" s="41">
        <f t="shared" ref="C17:C28" si="41">B17*1.2</f>
        <v>504</v>
      </c>
      <c r="D17" s="41">
        <f t="shared" si="34"/>
        <v>604.79999999999995</v>
      </c>
      <c r="E17" s="42">
        <f t="shared" si="35"/>
        <v>4200000</v>
      </c>
      <c r="F17" s="41">
        <f t="shared" si="36"/>
        <v>10000</v>
      </c>
      <c r="G17" s="41">
        <f t="shared" si="37"/>
        <v>8333</v>
      </c>
      <c r="H17" s="41">
        <f t="shared" si="38"/>
        <v>6944</v>
      </c>
      <c r="I17" s="41" t="e">
        <f>#REF!</f>
        <v>#REF!</v>
      </c>
      <c r="J17" s="41">
        <f t="shared" si="39"/>
        <v>0</v>
      </c>
      <c r="O17" s="43">
        <v>0</v>
      </c>
      <c r="P17" s="43">
        <f t="shared" si="40"/>
        <v>0</v>
      </c>
      <c r="Q17" s="43">
        <v>420</v>
      </c>
      <c r="R17" s="44">
        <v>4200000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7000</v>
      </c>
      <c r="X29" s="20" t="s">
        <v>37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4500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5:25" ht="15.75" x14ac:dyDescent="0.25">
      <c r="E33" t="s">
        <v>39</v>
      </c>
      <c r="F33" s="7">
        <v>600</v>
      </c>
      <c r="S33" s="10"/>
      <c r="T33" s="10"/>
      <c r="U33" s="17" t="s">
        <v>17</v>
      </c>
      <c r="V33" s="23"/>
      <c r="W33" s="24">
        <f>X33-X34</f>
        <v>31</v>
      </c>
      <c r="X33" s="25">
        <v>2024</v>
      </c>
    </row>
    <row r="34" spans="5:25" ht="15.75" x14ac:dyDescent="0.25">
      <c r="S34" s="10"/>
      <c r="T34" s="10"/>
      <c r="U34" s="17" t="s">
        <v>18</v>
      </c>
      <c r="V34" s="23"/>
      <c r="W34" s="24">
        <f>W35-W33</f>
        <v>29</v>
      </c>
      <c r="X34" s="31">
        <v>1993</v>
      </c>
      <c r="Y34" t="s">
        <v>40</v>
      </c>
    </row>
    <row r="35" spans="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5:25" ht="39" customHeight="1" x14ac:dyDescent="0.25">
      <c r="P36" s="46" t="s">
        <v>38</v>
      </c>
      <c r="Q36" s="46"/>
      <c r="R36" s="46"/>
      <c r="S36" s="46"/>
      <c r="T36" s="47"/>
      <c r="U36" s="21" t="s">
        <v>20</v>
      </c>
      <c r="V36" s="23"/>
      <c r="W36" s="24">
        <f>90*W33/W35</f>
        <v>46.5</v>
      </c>
      <c r="X36" s="24"/>
    </row>
    <row r="37" spans="5:25" ht="15.75" x14ac:dyDescent="0.25">
      <c r="U37" s="17"/>
      <c r="V37" s="26"/>
      <c r="W37" s="27">
        <f>W36%</f>
        <v>0.46500000000000002</v>
      </c>
      <c r="X37" s="27"/>
    </row>
    <row r="38" spans="5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1162.5</v>
      </c>
      <c r="X38" s="22"/>
    </row>
    <row r="39" spans="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1337.5</v>
      </c>
      <c r="X39" s="22"/>
    </row>
    <row r="40" spans="5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4500</v>
      </c>
      <c r="X40" s="22"/>
    </row>
    <row r="41" spans="5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5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5837.5</v>
      </c>
      <c r="X42" s="22"/>
    </row>
    <row r="43" spans="5:25" ht="15.75" x14ac:dyDescent="0.25">
      <c r="S43" s="10"/>
      <c r="T43" s="10"/>
      <c r="U43" s="23"/>
      <c r="V43" s="23"/>
      <c r="W43" s="24"/>
      <c r="X43" s="24"/>
    </row>
    <row r="44" spans="5:25" ht="15.75" x14ac:dyDescent="0.25">
      <c r="S44" s="10"/>
      <c r="T44" s="10"/>
      <c r="U44" s="28" t="s">
        <v>31</v>
      </c>
      <c r="V44" s="30"/>
      <c r="W44" s="25">
        <v>600</v>
      </c>
      <c r="X44" s="24"/>
    </row>
    <row r="45" spans="5:25" ht="15.75" x14ac:dyDescent="0.25">
      <c r="P45" s="13" t="s">
        <v>29</v>
      </c>
      <c r="S45" s="10"/>
      <c r="T45" s="11"/>
      <c r="U45" s="17" t="s">
        <v>33</v>
      </c>
      <c r="V45" s="31"/>
      <c r="W45" s="32">
        <f>W42*W44+X46</f>
        <v>3502500</v>
      </c>
      <c r="X45" s="33"/>
    </row>
    <row r="46" spans="5:25" ht="15.75" x14ac:dyDescent="0.25">
      <c r="S46" s="11"/>
      <c r="T46" s="10"/>
      <c r="U46" s="17" t="s">
        <v>24</v>
      </c>
      <c r="V46" s="23"/>
      <c r="W46" s="34">
        <f>W45*0.98</f>
        <v>3432450</v>
      </c>
      <c r="X46" s="35"/>
    </row>
    <row r="47" spans="5:25" ht="15.75" x14ac:dyDescent="0.25">
      <c r="S47" s="10"/>
      <c r="T47" s="10"/>
      <c r="U47" s="17" t="s">
        <v>25</v>
      </c>
      <c r="V47" s="23"/>
      <c r="W47" s="34">
        <f>W45*0.8</f>
        <v>2802000</v>
      </c>
      <c r="X47" s="34"/>
    </row>
    <row r="48" spans="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1500000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W45*0.025/12</f>
        <v>7296.875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6:T44"/>
  <sheetViews>
    <sheetView zoomScaleNormal="100" workbookViewId="0">
      <selection activeCell="T17" sqref="T17"/>
    </sheetView>
  </sheetViews>
  <sheetFormatPr defaultRowHeight="15" x14ac:dyDescent="0.25"/>
  <sheetData>
    <row r="16" spans="19:20" x14ac:dyDescent="0.25">
      <c r="S16">
        <v>55.75</v>
      </c>
      <c r="T16">
        <f>S16*10.764</f>
        <v>600.09299999999996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5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2024-08-09T06:47:03Z</dcterms:modified>
</cp:coreProperties>
</file>