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SADAF RASHID KHAN - BOI\"/>
    </mc:Choice>
  </mc:AlternateContent>
  <xr:revisionPtr revIDLastSave="0" documentId="13_ncr:1_{2929BD55-7A4F-4A5D-BD95-69FA37BEED1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6" i="4" l="1"/>
  <c r="Z17" i="15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<sst xmlns="http://schemas.openxmlformats.org/spreadsheetml/2006/main" count="49" uniqueCount="42">
  <si>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</si>
  <si>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</si>
  <si>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</si>
  <si>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</si>
  <si>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</si>
  <si>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</si>
  <si>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</si>
  <si>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</si>
  <si>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</si>
  <si>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</si>
  <si>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</si>
  <si>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</si>
  <si>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</si>
  <si>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</si>
  <si>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</si>
  <si>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</si>
  <si>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</si>
  <si>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</si>
  <si>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</si>
  <si>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</si>
  <si>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</si>
  <si>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</si>
  <si>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</si>
  <si>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</si>
  <si>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</si>
  <si>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</si>
  <si>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</si>
  <si>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</si>
  <si>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</si>
  <si>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</si>
  <si>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</si>
  <si>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</si>
  <si>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</si>
  <si>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</si>
  <si>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</si>
  <si>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</si>
  <si>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</si>
  <si>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</si>
  <si>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</si>
  <si>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</si>
  <si>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 xml:space="preserve"> As per Part OC</t>
  </si>
  <si>
    <t>Bank of India ( RBC Virar )  - MRS SADAF RASHID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</si>
</sst>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306119</xdr:colOff>
      <xdr:row>43</xdr:row>
      <xdr:rowOff>77290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36524-04AD-459E-869B-E8CEA3D91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50119" cy="7811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163224</xdr:colOff>
      <xdr:row>49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D145C9-531E-48DD-BD3D-A8F4B42E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307224" cy="8278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299810</xdr:colOff>
      <xdr:row>6</xdr:row>
      <xdr:rowOff>142874</xdr:rowOff>
    </xdr:from>
    <xdr:to>
      <xdr:col>23</xdr:col>
      <xdr:colOff>240845</xdr:colOff>
      <xdr:row>33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386C7-4471-41A8-980C-23F5BBB0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8610" y="1285874"/>
          <a:ext cx="12133035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5" zoomScaleNormal="100" workbookViewId="0">
      <selection activeCell="X46" sqref="X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14" si="0">N3</f>
        <v>0</v>
      </c>
      <c r="B3" s="44">
        <f t="shared" ref="B3:B14" si="1">Q3</f>
        <v>158</v>
      </c>
      <c r="C3" s="44">
        <f>B3*1.2</f>
        <v>189.6</v>
      </c>
      <c r="D3" s="44">
        <f t="shared" ref="D3:D14" si="2">C3*1.2</f>
        <v>227.51999999999998</v>
      </c>
      <c r="E3" s="45">
        <f t="shared" ref="E3:E14" si="3">R3</f>
        <v>2604000</v>
      </c>
      <c r="F3" s="44">
        <f t="shared" ref="F3:F14" si="4">ROUND((E3/B3),0)</f>
        <v>16481</v>
      </c>
      <c r="G3" s="44">
        <f t="shared" ref="G3:G14" si="5">ROUND((E3/C3),0)</f>
        <v>13734</v>
      </c>
      <c r="H3" s="44">
        <f t="shared" ref="H3:H14" si="6">ROUND((E3/D3),0)</f>
        <v>11445</v>
      </c>
      <c r="I3" s="44" t="e">
        <f>#REF!</f>
        <v>#REF!</v>
      </c>
      <c r="J3" s="44">
        <f t="shared" ref="J3:J14" si="7">S3</f>
        <v>0</v>
      </c>
      <c r="O3" s="46">
        <v>0</v>
      </c>
      <c r="P3" s="46">
        <f t="shared" ref="P3:Q14" si="8">O3/1.2</f>
        <v>0</v>
      </c>
      <c r="Q3" s="46">
        <v>158</v>
      </c>
      <c r="R3" s="47">
        <v>2604000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8" si="32">N16</f>
        <v>0</v>
      </c>
      <c r="B16" s="44">
        <f t="shared" ref="B16:B28" si="33">Q16</f>
        <v>324</v>
      </c>
      <c r="C16" s="44">
        <f>B16*1.2</f>
        <v>388.8</v>
      </c>
      <c r="D16" s="44">
        <f t="shared" ref="D16:D28" si="34">C16*1.2</f>
        <v>466.56</v>
      </c>
      <c r="E16" s="45">
        <f t="shared" ref="E16:E28" si="35">R16</f>
        <v>5600000</v>
      </c>
      <c r="F16" s="44">
        <f t="shared" ref="F16:F28" si="36">ROUND((E16/B16),0)</f>
        <v>17284</v>
      </c>
      <c r="G16" s="44">
        <f t="shared" ref="G16:G28" si="37">ROUND((E16/C16),0)</f>
        <v>14403</v>
      </c>
      <c r="H16" s="44">
        <f t="shared" ref="H16:H28" si="38">ROUND((E16/D16),0)</f>
        <v>12003</v>
      </c>
      <c r="I16" s="44" t="e">
        <f>#REF!</f>
        <v>#REF!</v>
      </c>
      <c r="J16" s="44">
        <f t="shared" ref="J16:J28" si="39">S16</f>
        <v>0</v>
      </c>
      <c r="O16" s="46">
        <v>0</v>
      </c>
      <c r="P16" s="46">
        <f t="shared" ref="P16:Q28" si="40">O16/1.2</f>
        <v>0</v>
      </c>
      <c r="Q16" s="46">
        <v>324</v>
      </c>
      <c r="R16" s="47">
        <v>5600000</v>
      </c>
    </row>
    <row r="17" spans="1:24" s="46" customFormat="1" x14ac:dyDescent="0.25">
      <c r="A17" s="44">
        <f t="shared" si="32"/>
        <v>0</v>
      </c>
      <c r="B17" s="44">
        <f t="shared" si="33"/>
        <v>158</v>
      </c>
      <c r="C17" s="44">
        <f t="shared" ref="C17:C28" si="41">B17*1.2</f>
        <v>189.6</v>
      </c>
      <c r="D17" s="44">
        <f t="shared" si="34"/>
        <v>227.51999999999998</v>
      </c>
      <c r="E17" s="45">
        <f t="shared" si="35"/>
        <v>2700000</v>
      </c>
      <c r="F17" s="44">
        <f t="shared" si="36"/>
        <v>17089</v>
      </c>
      <c r="G17" s="44">
        <f t="shared" si="37"/>
        <v>14241</v>
      </c>
      <c r="H17" s="44">
        <f t="shared" si="38"/>
        <v>11867</v>
      </c>
      <c r="I17" s="44" t="e">
        <f>#REF!</f>
        <v>#REF!</v>
      </c>
      <c r="J17" s="44">
        <f t="shared" si="39"/>
        <v>0</v>
      </c>
      <c r="O17" s="46">
        <v>0</v>
      </c>
      <c r="P17" s="46">
        <f t="shared" si="40"/>
        <v>0</v>
      </c>
      <c r="Q17" s="46">
        <v>158</v>
      </c>
      <c r="R17" s="47">
        <v>2700000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17000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39</v>
      </c>
      <c r="F31" s="7">
        <v>14.59</v>
      </c>
      <c r="G31">
        <f>F31*10.764</f>
        <v>157.04675999999998</v>
      </c>
      <c r="S31" s="10"/>
      <c r="T31" s="10"/>
      <c r="U31" s="17" t="s">
        <v>15</v>
      </c>
      <c r="V31" s="18"/>
      <c r="W31" s="19">
        <f>W29-W30</f>
        <v>14500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2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58</v>
      </c>
      <c r="X34" s="31">
        <v>2022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41</v>
      </c>
      <c r="Q36" s="42"/>
      <c r="R36" s="42"/>
      <c r="S36" s="42"/>
      <c r="T36" s="43"/>
      <c r="U36" s="21" t="s">
        <v>20</v>
      </c>
      <c r="V36" s="23"/>
      <c r="W36" s="25">
        <f>90*W33/W35</f>
        <v>3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14500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17000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157</v>
      </c>
      <c r="X44" s="24"/>
    </row>
    <row r="45" spans="1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2669000</v>
      </c>
      <c r="X45" s="33"/>
    </row>
    <row r="46" spans="15:25" ht="15.75" x14ac:dyDescent="0.25">
      <c r="S46" s="11"/>
      <c r="T46" s="10"/>
      <c r="U46" s="17" t="s">
        <v>24</v>
      </c>
      <c r="V46" s="23"/>
      <c r="W46" s="34">
        <f>W45*0.9</f>
        <v>2402100</v>
      </c>
      <c r="X46" s="35"/>
    </row>
    <row r="47" spans="15:25" ht="15.75" x14ac:dyDescent="0.25">
      <c r="S47" s="10"/>
      <c r="T47" s="10"/>
      <c r="U47" s="17" t="s">
        <v>25</v>
      </c>
      <c r="V47" s="23"/>
      <c r="W47" s="34">
        <f>W45*0.8</f>
        <v>2135200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392500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5560.416666666667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T15" sqref="T1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7"/>
  <sheetViews>
    <sheetView zoomScaleNormal="100" workbookViewId="0">
      <selection activeCell="Z18" sqref="Z18"/>
    </sheetView>
  </sheetViews>
  <sheetFormatPr defaultRowHeight="15" x14ac:dyDescent="0.25"/>
  <sheetData>
    <row r="2" spans="1:1" x14ac:dyDescent="0.25">
      <c r="A2" s="6"/>
    </row>
    <row r="17" spans="25:26" x14ac:dyDescent="0.25">
      <c r="Y17">
        <v>14.65</v>
      </c>
      <c r="Z17">
        <f>Y17*10.764</f>
        <v>157.6926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2024-08-08T12:45:56Z</dcterms:modified>
</cp:coreProperties>
</file>