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RAHUL AATMARAM BAMANE - BOI\"/>
    </mc:Choice>
  </mc:AlternateContent>
  <xr:revisionPtr revIDLastSave="0" documentId="13_ncr:1_{5D944CD4-5555-4209-B368-68D0CCB5521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46" i="4" l="1"/>
  <c r="W24" i="16"/>
  <c r="G34" i="4" l="1"/>
  <c r="G33" i="4"/>
  <c r="F34" i="4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<sst xmlns="http://schemas.openxmlformats.org/spreadsheetml/2006/main" count="49" uniqueCount="42">
  <si>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</si>
  <si>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</si>
  <si>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</si>
  <si>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</si>
  <si>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</si>
  <si>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</si>
  <si>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</si>
  <si>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</si>
  <si>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</si>
  <si>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</si>
  <si>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</si>
  <si>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</si>
  <si>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</si>
  <si>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</si>
  <si>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</si>
  <si>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</si>
  <si>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</si>
  <si>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</si>
  <si>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</si>
  <si>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</si>
  <si>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</si>
  <si>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</si>
  <si>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</si>
  <si>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</si>
  <si>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</si>
  <si>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</si>
  <si>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</si>
  <si>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</si>
  <si>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</si>
  <si>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</si>
  <si>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</si>
  <si>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</si>
  <si>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</si>
  <si>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</si>
  <si>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</si>
  <si>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</si>
  <si>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</si>
  <si>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</si>
  <si>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</si>
  <si>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India ( RBC Virar ) - MR RAHUL AATMARAM BAMANE / MRS RESHMA SHASHIKANT NAIK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</si>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</sst>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381989</xdr:colOff>
      <xdr:row>48</xdr:row>
      <xdr:rowOff>153634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C94E2B-AA1B-40BE-A362-E1C0E4F44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087589" cy="88404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362936</xdr:colOff>
      <xdr:row>46</xdr:row>
      <xdr:rowOff>182064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7AE985-BC7A-4DB5-B0D2-A7034B339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068536" cy="7802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96454</xdr:colOff>
      <xdr:row>41</xdr:row>
      <xdr:rowOff>124906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E7D783-D53F-4370-9F51-7597226AD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30854" cy="77449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10</xdr:row>
      <xdr:rowOff>152400</xdr:rowOff>
    </xdr:from>
    <xdr:to>
      <xdr:col>18</xdr:col>
      <xdr:colOff>189163</xdr:colOff>
      <xdr:row>33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AA37A4-13EC-4059-8882-A41E9490F6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8041" r="378" b="26255"/>
        <a:stretch/>
      </xdr:blipFill>
      <xdr:spPr>
        <a:xfrm>
          <a:off x="609601" y="2057400"/>
          <a:ext cx="10552362" cy="3914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8" zoomScaleNormal="100" workbookViewId="0">
      <selection activeCell="S47" sqref="S4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402</v>
      </c>
      <c r="C3" s="4">
        <f>B3*1.2</f>
        <v>482.4</v>
      </c>
      <c r="D3" s="4">
        <f t="shared" ref="D3:D14" si="2">C3*1.2</f>
        <v>578.88</v>
      </c>
      <c r="E3" s="5">
        <f t="shared" ref="E3:E14" si="3">R3</f>
        <v>4000000</v>
      </c>
      <c r="F3" s="9">
        <f t="shared" ref="F3:F14" si="4">ROUND((E3/B3),0)</f>
        <v>9950</v>
      </c>
      <c r="G3" s="9">
        <f t="shared" ref="G3:G14" si="5">ROUND((E3/C3),0)</f>
        <v>8292</v>
      </c>
      <c r="H3" s="9">
        <f t="shared" ref="H3:H14" si="6">ROUND((E3/D3),0)</f>
        <v>6910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402</v>
      </c>
      <c r="R3" s="2">
        <v>4000000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390</v>
      </c>
      <c r="C16" s="4">
        <f>B16*1.2</f>
        <v>468</v>
      </c>
      <c r="D16" s="4">
        <f t="shared" ref="D16:D28" si="34">C16*1.2</f>
        <v>561.6</v>
      </c>
      <c r="E16" s="5">
        <f t="shared" ref="E16:E28" si="35">R16</f>
        <v>4500000</v>
      </c>
      <c r="F16" s="9">
        <f t="shared" ref="F16:F28" si="36">ROUND((E16/B16),0)</f>
        <v>11538</v>
      </c>
      <c r="G16" s="9">
        <f t="shared" ref="G16:G28" si="37">ROUND((E16/C16),0)</f>
        <v>9615</v>
      </c>
      <c r="H16" s="9">
        <f t="shared" ref="H16:H28" si="38">ROUND((E16/D16),0)</f>
        <v>8013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390</v>
      </c>
      <c r="R16" s="2">
        <v>4500000</v>
      </c>
    </row>
    <row r="17" spans="1:24" x14ac:dyDescent="0.25">
      <c r="A17" s="4">
        <f t="shared" si="32"/>
        <v>0</v>
      </c>
      <c r="B17" s="4">
        <f t="shared" si="33"/>
        <v>413</v>
      </c>
      <c r="C17" s="4">
        <f t="shared" ref="C17:C28" si="41">B17*1.2</f>
        <v>495.59999999999997</v>
      </c>
      <c r="D17" s="4">
        <f t="shared" si="34"/>
        <v>594.71999999999991</v>
      </c>
      <c r="E17" s="5">
        <f t="shared" si="35"/>
        <v>4410000</v>
      </c>
      <c r="F17" s="9">
        <f t="shared" si="36"/>
        <v>10678</v>
      </c>
      <c r="G17" s="9">
        <f t="shared" si="37"/>
        <v>8898</v>
      </c>
      <c r="H17" s="9">
        <f t="shared" si="38"/>
        <v>7415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413</v>
      </c>
      <c r="R17" s="2">
        <v>4410000</v>
      </c>
    </row>
    <row r="18" spans="1:24" x14ac:dyDescent="0.25">
      <c r="A18" s="4">
        <f t="shared" si="32"/>
        <v>0</v>
      </c>
      <c r="B18" s="4">
        <f t="shared" si="33"/>
        <v>460</v>
      </c>
      <c r="C18" s="4">
        <f t="shared" si="41"/>
        <v>552</v>
      </c>
      <c r="D18" s="4">
        <f t="shared" si="34"/>
        <v>662.4</v>
      </c>
      <c r="E18" s="5">
        <f t="shared" si="35"/>
        <v>4500000</v>
      </c>
      <c r="F18" s="9">
        <f t="shared" si="36"/>
        <v>9783</v>
      </c>
      <c r="G18" s="9">
        <f t="shared" si="37"/>
        <v>8152</v>
      </c>
      <c r="H18" s="9">
        <f t="shared" si="38"/>
        <v>6793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460</v>
      </c>
      <c r="R18" s="2">
        <v>4500000</v>
      </c>
    </row>
    <row r="19" spans="1:24" x14ac:dyDescent="0.25">
      <c r="A19" s="4">
        <f t="shared" si="32"/>
        <v>0</v>
      </c>
      <c r="B19" s="4">
        <f t="shared" si="33"/>
        <v>402</v>
      </c>
      <c r="C19" s="4">
        <f t="shared" si="41"/>
        <v>482.4</v>
      </c>
      <c r="D19" s="4">
        <f t="shared" si="34"/>
        <v>578.88</v>
      </c>
      <c r="E19" s="5">
        <f t="shared" si="35"/>
        <v>4800000</v>
      </c>
      <c r="F19" s="9">
        <f t="shared" si="36"/>
        <v>11940</v>
      </c>
      <c r="G19" s="9">
        <f t="shared" si="37"/>
        <v>9950</v>
      </c>
      <c r="H19" s="9">
        <f t="shared" si="38"/>
        <v>8292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402</v>
      </c>
      <c r="R19" s="2">
        <v>4800000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10500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8000</v>
      </c>
      <c r="X31" s="22"/>
    </row>
    <row r="32" spans="1:24" ht="15.75" x14ac:dyDescent="0.25">
      <c r="E32" t="s">
        <v>40</v>
      </c>
      <c r="F32" s="7">
        <v>51.11</v>
      </c>
      <c r="G32" s="6">
        <f>F32*10.764</f>
        <v>550.14803999999992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6:25" ht="15.75" x14ac:dyDescent="0.25">
      <c r="F33" s="7">
        <v>5.73</v>
      </c>
      <c r="G33" s="6">
        <f>F33*10.764</f>
        <v>61.677720000000001</v>
      </c>
      <c r="S33" s="10"/>
      <c r="T33" s="10"/>
      <c r="U33" s="17" t="s">
        <v>17</v>
      </c>
      <c r="V33" s="23"/>
      <c r="W33" s="24">
        <f>X33-X34</f>
        <v>0</v>
      </c>
      <c r="X33" s="25">
        <v>2024</v>
      </c>
    </row>
    <row r="34" spans="6:25" ht="15.75" x14ac:dyDescent="0.25">
      <c r="F34" s="7">
        <f>SUM(F32:F33)</f>
        <v>56.84</v>
      </c>
      <c r="G34">
        <f>SUM(G32:G33)</f>
        <v>611.82575999999995</v>
      </c>
      <c r="S34" s="10"/>
      <c r="T34" s="10"/>
      <c r="U34" s="17" t="s">
        <v>18</v>
      </c>
      <c r="V34" s="23"/>
      <c r="W34" s="24">
        <f>W35-W33</f>
        <v>60</v>
      </c>
      <c r="X34" s="31">
        <v>2024</v>
      </c>
      <c r="Y34" t="s">
        <v>41</v>
      </c>
    </row>
    <row r="35" spans="6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0</v>
      </c>
      <c r="X36" s="24"/>
    </row>
    <row r="37" spans="6:25" ht="15.75" x14ac:dyDescent="0.25">
      <c r="U37" s="17"/>
      <c r="V37" s="26"/>
      <c r="W37" s="27">
        <f>W36%</f>
        <v>0</v>
      </c>
      <c r="X37" s="27"/>
    </row>
    <row r="38" spans="6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6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8000</v>
      </c>
      <c r="X40" s="22"/>
    </row>
    <row r="41" spans="6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10500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37</v>
      </c>
      <c r="V44" s="30"/>
      <c r="W44" s="25">
        <v>612</v>
      </c>
      <c r="X44" s="24"/>
    </row>
    <row r="45" spans="6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6426000</v>
      </c>
      <c r="X45" s="33"/>
    </row>
    <row r="46" spans="6:25" ht="15.75" x14ac:dyDescent="0.25">
      <c r="S46" s="11"/>
      <c r="T46" s="10"/>
      <c r="U46" s="17" t="s">
        <v>24</v>
      </c>
      <c r="V46" s="23"/>
      <c r="W46" s="34">
        <f>W45*0.9</f>
        <v>5783400</v>
      </c>
      <c r="X46" s="35"/>
    </row>
    <row r="47" spans="6:25" ht="15.75" x14ac:dyDescent="0.25">
      <c r="S47" s="10"/>
      <c r="T47" s="10"/>
      <c r="U47" s="17" t="s">
        <v>25</v>
      </c>
      <c r="V47" s="23"/>
      <c r="W47" s="34">
        <f>W45*0.8</f>
        <v>5140800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1530000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13387.5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15" sqref="S15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V18:W24"/>
  <sheetViews>
    <sheetView zoomScaleNormal="100" workbookViewId="0">
      <selection activeCell="T27" sqref="T27"/>
    </sheetView>
  </sheetViews>
  <sheetFormatPr defaultRowHeight="15" x14ac:dyDescent="0.25"/>
  <sheetData>
    <row r="18" spans="22:23" ht="3.75" customHeight="1" x14ac:dyDescent="0.25"/>
    <row r="19" spans="22:23" hidden="1" x14ac:dyDescent="0.25"/>
    <row r="24" spans="22:23" x14ac:dyDescent="0.25">
      <c r="V24">
        <v>37.39</v>
      </c>
      <c r="W24">
        <f>V24*10.764</f>
        <v>402.46596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2024-08-13T05:55:02Z</dcterms:modified>
</cp:coreProperties>
</file>