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56763171-4253-4611-9252-38D75B87675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1" l="1"/>
  <c r="H29" i="1"/>
  <c r="C29" i="1"/>
  <c r="E6" i="1"/>
  <c r="F6" i="1"/>
  <c r="E14" i="1"/>
  <c r="F14" i="1"/>
  <c r="E16" i="1"/>
  <c r="E17" i="1" s="1"/>
  <c r="B20" i="1" l="1"/>
  <c r="A37" i="1"/>
  <c r="A36" i="1"/>
  <c r="F41" i="1" l="1"/>
  <c r="G41" i="1" s="1"/>
  <c r="C41" i="1"/>
  <c r="F40" i="1"/>
  <c r="C40" i="1"/>
  <c r="C39" i="1"/>
  <c r="C38" i="1"/>
  <c r="F38" i="1"/>
  <c r="G38" i="1" s="1"/>
  <c r="B10" i="1"/>
  <c r="B11" i="1" s="1"/>
  <c r="B8" i="1"/>
  <c r="B6" i="1"/>
  <c r="B5" i="1"/>
  <c r="B14" i="1" s="1"/>
  <c r="G40" i="1" l="1"/>
  <c r="B12" i="1"/>
  <c r="B13" i="1" s="1"/>
  <c r="B15" i="1" s="1"/>
  <c r="J37" i="1" s="1"/>
  <c r="C37" i="1"/>
  <c r="C36" i="1"/>
  <c r="C35" i="1"/>
  <c r="B17" i="1" l="1"/>
  <c r="B18" i="1" s="1"/>
  <c r="J35" i="1"/>
  <c r="I31" i="1"/>
  <c r="B21" i="1" l="1"/>
  <c r="B19" i="1"/>
  <c r="I30" i="1"/>
  <c r="I27" i="1" l="1"/>
  <c r="I32" i="1"/>
  <c r="F27" i="1"/>
  <c r="G27" i="1" l="1"/>
  <c r="F28" i="1"/>
  <c r="G28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G37" i="1"/>
  <c r="H35" i="1" l="1"/>
  <c r="I28" i="1" l="1"/>
  <c r="H32" i="1" l="1"/>
  <c r="H31" i="1"/>
  <c r="H33" i="1"/>
  <c r="H27" i="1" l="1"/>
  <c r="H36" i="1" l="1"/>
  <c r="H28" i="1"/>
  <c r="H30" i="1"/>
  <c r="G3" i="1" l="1"/>
  <c r="G29" i="1"/>
  <c r="F29" i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<sst xmlns="http://schemas.openxmlformats.org/spreadsheetml/2006/main" count="29" uniqueCount="27">
  <si>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</si>
  <si>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</si>
  <si>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</si>
  <si>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</si>
  <si>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</si>
  <si>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</si>
  <si>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</si>
  <si>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</si>
  <si>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</si>
  <si>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</si>
  <si>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</si>
  <si>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</si>
  <si>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</si>
  <si>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</si>
  <si>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</si>
  <si>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</si>
  <si>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</si>
  <si>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</si>
  <si>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</si>
  <si>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</si>
  <si>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</si>
  <si>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</si>
  <si>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</si>
  <si>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</si>
  <si>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</si>
  <si>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</si>
  <si>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 xml:space="preserve">Measurement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</si>
</sst>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315560</xdr:colOff>
      <xdr:row>25</xdr:row>
      <xdr:rowOff>86402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200105-4B69-4268-BF6E-E31B8FD2E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9960" cy="48489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67875</xdr:colOff>
      <xdr:row>35</xdr:row>
      <xdr:rowOff>39036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2B7ACA-7C5C-471C-9026-317606211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02275" cy="6706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153612</xdr:colOff>
      <xdr:row>42</xdr:row>
      <xdr:rowOff>20169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68F7FF-96A2-4137-B5D8-CE3F558B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8021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B5" sqref="B5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23000</v>
      </c>
      <c r="C3" s="17"/>
      <c r="D3" s="10"/>
      <c r="E3">
        <v>1987</v>
      </c>
      <c r="F3" s="3">
        <v>2024</v>
      </c>
      <c r="G3" s="4">
        <f>F3-E3</f>
        <v>37</v>
      </c>
      <c r="L3" s="3"/>
      <c r="M3" s="4"/>
    </row>
    <row r="4" spans="1:17" ht="33" x14ac:dyDescent="0.3">
      <c r="A4" s="18" t="s">
        <v>1</v>
      </c>
      <c r="B4" s="28">
        <v>2300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20700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2300</v>
      </c>
      <c r="C6" s="17"/>
      <c r="D6" s="10"/>
      <c r="E6" s="51">
        <f>F6/1.2</f>
        <v>202.57847999999998</v>
      </c>
      <c r="F6" s="3">
        <f>22.584*10.764</f>
        <v>243.09417599999998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37</v>
      </c>
      <c r="C7" s="20"/>
      <c r="D7" s="42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23</v>
      </c>
      <c r="C8" s="20"/>
      <c r="D8" s="42"/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55.5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0.55500000000000005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1276.5</v>
      </c>
      <c r="C12" s="21"/>
      <c r="D12" s="44"/>
      <c r="E12" t="s">
        <v>26</v>
      </c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1023.5</v>
      </c>
      <c r="C13" s="21"/>
      <c r="D13" s="44"/>
      <c r="E13">
        <v>329</v>
      </c>
      <c r="G13" s="13"/>
      <c r="H13" s="3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20700</v>
      </c>
      <c r="C14" s="17"/>
      <c r="D14" s="10"/>
      <c r="E14">
        <f>E13*1.2</f>
        <v>394.8</v>
      </c>
      <c r="F14" s="6">
        <f>E14-F6</f>
        <v>151.70582400000004</v>
      </c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21723.5</v>
      </c>
      <c r="C15" s="17"/>
      <c r="D15" s="10"/>
      <c r="E15">
        <v>14000</v>
      </c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243</v>
      </c>
      <c r="C16" s="38"/>
      <c r="D16" s="8"/>
      <c r="E16" s="5">
        <f>E15*E14</f>
        <v>5527200</v>
      </c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5278810.5</v>
      </c>
      <c r="C17" s="23"/>
      <c r="D17" s="10"/>
      <c r="E17" s="5">
        <f>E16/243</f>
        <v>22745.679012345678</v>
      </c>
      <c r="F17" s="36"/>
      <c r="G17" s="5"/>
      <c r="H17" s="6"/>
      <c r="M17" s="5"/>
      <c r="N17" s="6"/>
    </row>
    <row r="18" spans="1:14" ht="16.5" x14ac:dyDescent="0.3">
      <c r="A18" s="16" t="s">
        <v>24</v>
      </c>
      <c r="B18" s="23">
        <f>B17*0.98</f>
        <v>5173234.29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25</v>
      </c>
      <c r="B19" s="23">
        <f>B17*0.8</f>
        <v>4223048.4000000004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254*B4</f>
        <v>584200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B17*0.03/12</f>
        <v>13197.026250000001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/>
      <c r="C27" s="8">
        <v>495</v>
      </c>
      <c r="D27" s="8"/>
      <c r="E27" s="8">
        <v>4500000</v>
      </c>
      <c r="F27" s="10" t="e">
        <f t="shared" ref="F27:F33" si="0">E27/B27</f>
        <v>#DIV/0!</v>
      </c>
      <c r="G27" s="10">
        <f>E27/C27</f>
        <v>9090.9090909090901</v>
      </c>
      <c r="H27" s="10" t="e">
        <f>E27/#REF!</f>
        <v>#REF!</v>
      </c>
      <c r="I27" s="8" t="e">
        <f>C27/B27</f>
        <v>#DIV/0!</v>
      </c>
      <c r="J27" s="15"/>
    </row>
    <row r="28" spans="1:14" ht="17.25" x14ac:dyDescent="0.3">
      <c r="B28" s="9"/>
      <c r="C28" s="8">
        <v>320</v>
      </c>
      <c r="D28" s="8"/>
      <c r="E28" s="8">
        <v>4500000</v>
      </c>
      <c r="F28" s="10" t="e">
        <f t="shared" si="0"/>
        <v>#DIV/0!</v>
      </c>
      <c r="G28" s="10">
        <f>E28/C28</f>
        <v>14062.5</v>
      </c>
      <c r="H28" s="10" t="e">
        <f>E28/#REF!</f>
        <v>#REF!</v>
      </c>
      <c r="I28" s="8" t="e">
        <f>C28/B28</f>
        <v>#DIV/0!</v>
      </c>
      <c r="J28" s="15"/>
    </row>
    <row r="29" spans="1:14" x14ac:dyDescent="0.25">
      <c r="B29" s="9">
        <f>D29/1.45</f>
        <v>371.0344827586207</v>
      </c>
      <c r="C29" s="8">
        <f>B29*1.2</f>
        <v>445.24137931034483</v>
      </c>
      <c r="D29" s="8">
        <v>538</v>
      </c>
      <c r="E29" s="10">
        <v>9300000</v>
      </c>
      <c r="F29" s="10">
        <f t="shared" si="0"/>
        <v>25065.055762081785</v>
      </c>
      <c r="G29" s="10">
        <f t="shared" ref="G29:G33" si="1">E29/C29</f>
        <v>20887.546468401488</v>
      </c>
      <c r="H29" s="10">
        <f>E29/D29</f>
        <v>17286.245353159851</v>
      </c>
      <c r="I29" s="8"/>
    </row>
    <row r="30" spans="1:14" x14ac:dyDescent="0.25">
      <c r="B30" s="9">
        <v>450</v>
      </c>
      <c r="C30" s="8"/>
      <c r="D30" s="8">
        <v>550</v>
      </c>
      <c r="E30" s="10">
        <v>8000000</v>
      </c>
      <c r="F30" s="10">
        <f t="shared" si="0"/>
        <v>17777.777777777777</v>
      </c>
      <c r="G30" s="10" t="e">
        <f t="shared" si="1"/>
        <v>#DIV/0!</v>
      </c>
      <c r="H30" s="10" t="e">
        <f>E30/#REF!</f>
        <v>#REF!</v>
      </c>
      <c r="I30" s="8" t="e">
        <f>#REF!/B30</f>
        <v>#REF!</v>
      </c>
    </row>
    <row r="31" spans="1:14" x14ac:dyDescent="0.25">
      <c r="B31" s="9">
        <v>600</v>
      </c>
      <c r="C31" s="25">
        <v>682</v>
      </c>
      <c r="E31" s="26">
        <v>14500000</v>
      </c>
      <c r="F31" s="26">
        <f t="shared" si="0"/>
        <v>24166.666666666668</v>
      </c>
      <c r="G31" s="10">
        <f t="shared" si="1"/>
        <v>21260.997067448679</v>
      </c>
      <c r="H31" s="26" t="e">
        <f>E31/#REF!</f>
        <v>#REF!</v>
      </c>
      <c r="I31" s="8">
        <f>C31/B31</f>
        <v>1.1366666666666667</v>
      </c>
    </row>
    <row r="32" spans="1:14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10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10" x14ac:dyDescent="0.25">
      <c r="C35" t="e">
        <f t="shared" ref="C35:C41" si="2">B35/A35</f>
        <v>#DIV/0!</v>
      </c>
      <c r="D35">
        <v>875000</v>
      </c>
      <c r="E35">
        <v>30000</v>
      </c>
      <c r="F35">
        <f>E35+D35+B35</f>
        <v>905000</v>
      </c>
      <c r="G35" t="e">
        <f>F35/A35</f>
        <v>#DIV/0!</v>
      </c>
      <c r="H35" s="6" t="e">
        <f>F35/#REF!</f>
        <v>#REF!</v>
      </c>
      <c r="J35" s="6">
        <f>B15/C36</f>
        <v>1.1245931886494118</v>
      </c>
    </row>
    <row r="36" spans="1:10" x14ac:dyDescent="0.25">
      <c r="A36">
        <f>40.88*10.764</f>
        <v>440.03232000000003</v>
      </c>
      <c r="B36" s="7">
        <v>8500000</v>
      </c>
      <c r="C36">
        <f t="shared" si="2"/>
        <v>19316.762914142306</v>
      </c>
      <c r="D36">
        <v>882000</v>
      </c>
      <c r="E36">
        <v>30000</v>
      </c>
      <c r="F36">
        <f>E36+D36+B36</f>
        <v>9412000</v>
      </c>
      <c r="G36">
        <f>F36/A36</f>
        <v>21389.337946812633</v>
      </c>
      <c r="H36" s="6" t="e">
        <f>F36/#REF!</f>
        <v>#REF!</v>
      </c>
    </row>
    <row r="37" spans="1:10" x14ac:dyDescent="0.25">
      <c r="A37">
        <f>21.79*10.764</f>
        <v>234.54755999999998</v>
      </c>
      <c r="B37" s="7">
        <v>4500000</v>
      </c>
      <c r="C37">
        <f t="shared" si="2"/>
        <v>19185.874284942467</v>
      </c>
      <c r="G37" t="e">
        <f>F37/#REF!</f>
        <v>#REF!</v>
      </c>
      <c r="J37" s="6">
        <f>B15/C37</f>
        <v>1.13226531548</v>
      </c>
    </row>
    <row r="38" spans="1:10" ht="15.75" x14ac:dyDescent="0.25">
      <c r="A38" s="48"/>
      <c r="B38" s="49"/>
      <c r="C38" s="50" t="e">
        <f t="shared" si="2"/>
        <v>#DIV/0!</v>
      </c>
      <c r="D38" s="50">
        <v>899500</v>
      </c>
      <c r="E38" s="50">
        <v>30000</v>
      </c>
      <c r="F38" s="50">
        <f>E38+D38+B38</f>
        <v>929500</v>
      </c>
      <c r="G38" s="50" t="e">
        <f>F38/A38</f>
        <v>#DIV/0!</v>
      </c>
    </row>
    <row r="39" spans="1:10" ht="15.75" x14ac:dyDescent="0.25">
      <c r="A39" s="30"/>
      <c r="C39" t="e">
        <f t="shared" si="2"/>
        <v>#DIV/0!</v>
      </c>
    </row>
    <row r="40" spans="1:10" ht="15.75" x14ac:dyDescent="0.25">
      <c r="A40" s="48"/>
      <c r="B40" s="49"/>
      <c r="C40" s="50" t="e">
        <f t="shared" si="2"/>
        <v>#DIV/0!</v>
      </c>
      <c r="D40" s="50">
        <v>1194000</v>
      </c>
      <c r="E40" s="50">
        <v>30000</v>
      </c>
      <c r="F40" s="50">
        <f>E40+D40+B40</f>
        <v>1224000</v>
      </c>
      <c r="G40" s="50" t="e">
        <f>F40/A40</f>
        <v>#DIV/0!</v>
      </c>
    </row>
    <row r="41" spans="1:10" ht="15.75" x14ac:dyDescent="0.25">
      <c r="A41" s="48"/>
      <c r="B41" s="49"/>
      <c r="C41" s="50" t="e">
        <f t="shared" si="2"/>
        <v>#DIV/0!</v>
      </c>
      <c r="D41" s="50">
        <v>1220500</v>
      </c>
      <c r="E41" s="50">
        <v>30000</v>
      </c>
      <c r="F41" s="50">
        <f>E41+D41+B41</f>
        <v>1250500</v>
      </c>
      <c r="G41" s="50" t="e">
        <f>F41/A41</f>
        <v>#DIV/0!</v>
      </c>
    </row>
    <row r="42" spans="1:10" ht="15.75" x14ac:dyDescent="0.25">
      <c r="A42" s="30"/>
    </row>
    <row r="43" spans="1:10" ht="15.75" x14ac:dyDescent="0.25">
      <c r="A43" s="30"/>
    </row>
    <row r="44" spans="1:10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>
      <selection activeCell="Q7" sqref="Q7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7" workbookViewId="0">
      <selection activeCell="Z46" sqref="Z4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2024-09-02T08:55:24Z</dcterms:modified>
</cp:coreProperties>
</file>