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Mazgaon\Devang Loknath Varma\"/>
    </mc:Choice>
  </mc:AlternateContent>
  <xr:revisionPtr revIDLastSave="0" documentId="13_ncr:1_{4323EA1B-C27A-433A-A23F-0A00D6FC7D9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0" i="4" l="1"/>
  <c r="Q29" i="4"/>
  <c r="Q28" i="4"/>
  <c r="Q27" i="4"/>
  <c r="Q26" i="4"/>
  <c r="Q25" i="4"/>
  <c r="Q24" i="4"/>
  <c r="Q23" i="4"/>
  <c r="Q22" i="4"/>
  <c r="J26" i="4" l="1"/>
  <c r="Q10" i="4"/>
  <c r="Q9" i="4"/>
  <c r="H22" i="4"/>
  <c r="I19" i="4"/>
  <c r="I20" i="4"/>
  <c r="H29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<sst xmlns="http://schemas.openxmlformats.org/spreadsheetml/2006/main" count="32" uniqueCount="29">
  <si>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</si>
  <si>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</si>
  <si>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</si>
  <si>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</si>
  <si>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</si>
  <si>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</si>
  <si>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</si>
  <si>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</si>
  <si>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</si>
  <si>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</si>
  <si>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</si>
  <si>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</si>
  <si>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</si>
  <si>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1204, 12th Floor, Wing - H, Triumph Tower, Opp Bajaj Hall, S V Road, Malad West, </t>
  </si>
  <si>
    <t>agreement - 23.07.24</t>
  </si>
  <si>
    <t>av</t>
  </si>
  <si>
    <t>sd</t>
  </si>
  <si>
    <t>rd</t>
  </si>
  <si>
    <t>bv</t>
  </si>
  <si>
    <t>bua</t>
  </si>
  <si>
    <t>rate</t>
  </si>
  <si>
    <t>fmv</t>
  </si>
  <si>
    <t>rera ca</t>
  </si>
  <si>
    <t>oc - 2024</t>
  </si>
  <si>
    <t>07.08.24</t>
  </si>
  <si>
    <t>24.07.24</t>
  </si>
  <si>
    <t>26.07.24</t>
  </si>
  <si>
    <t>22.07.24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</si>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</sst>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0C69D-0C6F-4AD1-8439-451A7AE98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8583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66CE88-38F5-439F-BFDB-C138E1A68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7459B7-0622-4D07-9FB7-2F5A555C1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52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171F8-9ECD-4123-9505-F1780B89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1276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D95CD1-DF6B-488D-BA4E-684764B5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45276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77387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80AEA-F206-420B-B324-F535E8A79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601350</xdr:colOff>
      <xdr:row>49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53D4E-448E-45CE-904D-3C8D8B269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35750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591824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5DA358-80FE-4A0F-84A4-6E8C98237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126224" cy="80973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C6DE2A-B209-400D-9A81-B2C4F5E5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507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05272-C6AD-4F48-9281-5F20BE260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172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4FE12-819C-4217-B844-F3DB7F9C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Q31" sqref="Q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765</v>
      </c>
      <c r="C2" s="4">
        <f>B2*1.2</f>
        <v>918</v>
      </c>
      <c r="D2" s="4">
        <f t="shared" ref="D2:D13" si="2">C2*1.2</f>
        <v>1101.5999999999999</v>
      </c>
      <c r="E2" s="5">
        <f t="shared" ref="E2:E13" si="3">R2</f>
        <v>22000000</v>
      </c>
      <c r="F2" s="15">
        <f t="shared" ref="F2:F13" si="4">ROUND((E2/B2),0)</f>
        <v>28758</v>
      </c>
      <c r="G2" s="10">
        <f t="shared" ref="G2:G13" si="5">ROUND((E2/C2),0)</f>
        <v>23965</v>
      </c>
      <c r="H2" s="10">
        <f t="shared" ref="H2:H13" si="6">ROUND((E2/D2),0)</f>
        <v>19971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765</v>
      </c>
      <c r="R2" s="2">
        <v>22000000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670</v>
      </c>
      <c r="C3" s="4">
        <f t="shared" ref="C3:C15" si="9">B3*1.2</f>
        <v>804</v>
      </c>
      <c r="D3" s="4">
        <f t="shared" si="2"/>
        <v>964.8</v>
      </c>
      <c r="E3" s="5">
        <f t="shared" si="3"/>
        <v>22500000</v>
      </c>
      <c r="F3" s="10">
        <f t="shared" si="4"/>
        <v>33582</v>
      </c>
      <c r="G3" s="10">
        <f t="shared" si="5"/>
        <v>27985</v>
      </c>
      <c r="H3" s="10">
        <f t="shared" si="6"/>
        <v>23321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670</v>
      </c>
      <c r="R3" s="2">
        <v>22500000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765</v>
      </c>
      <c r="C4" s="4">
        <f t="shared" si="9"/>
        <v>918</v>
      </c>
      <c r="D4" s="4">
        <f t="shared" si="2"/>
        <v>1101.5999999999999</v>
      </c>
      <c r="E4" s="5">
        <f t="shared" si="3"/>
        <v>20400000</v>
      </c>
      <c r="F4" s="10">
        <f t="shared" si="4"/>
        <v>26667</v>
      </c>
      <c r="G4" s="10">
        <f t="shared" si="5"/>
        <v>22222</v>
      </c>
      <c r="H4" s="10">
        <f t="shared" si="6"/>
        <v>18519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765</v>
      </c>
      <c r="R4" s="2">
        <v>20400000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765</v>
      </c>
      <c r="C5" s="4">
        <f t="shared" si="9"/>
        <v>918</v>
      </c>
      <c r="D5" s="4">
        <f t="shared" si="2"/>
        <v>1101.5999999999999</v>
      </c>
      <c r="E5" s="5">
        <f t="shared" si="3"/>
        <v>21000000</v>
      </c>
      <c r="F5" s="10">
        <f t="shared" si="4"/>
        <v>27451</v>
      </c>
      <c r="G5" s="10">
        <f t="shared" si="5"/>
        <v>22876</v>
      </c>
      <c r="H5" s="10">
        <f t="shared" si="6"/>
        <v>19063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765</v>
      </c>
      <c r="R5" s="2">
        <v>21000000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765</v>
      </c>
      <c r="C6" s="4">
        <f t="shared" si="9"/>
        <v>918</v>
      </c>
      <c r="D6" s="4">
        <f t="shared" si="2"/>
        <v>1101.5999999999999</v>
      </c>
      <c r="E6" s="5">
        <f t="shared" si="3"/>
        <v>23800000</v>
      </c>
      <c r="F6" s="10">
        <f t="shared" si="4"/>
        <v>31111</v>
      </c>
      <c r="G6" s="10">
        <f t="shared" si="5"/>
        <v>25926</v>
      </c>
      <c r="H6" s="10">
        <f t="shared" si="6"/>
        <v>21605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765</v>
      </c>
      <c r="R6" s="2">
        <v>23800000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765</v>
      </c>
      <c r="C7" s="4">
        <f t="shared" si="9"/>
        <v>918</v>
      </c>
      <c r="D7" s="4">
        <f t="shared" si="2"/>
        <v>1101.5999999999999</v>
      </c>
      <c r="E7" s="5">
        <f t="shared" si="3"/>
        <v>21500000</v>
      </c>
      <c r="F7" s="10">
        <f t="shared" si="4"/>
        <v>28105</v>
      </c>
      <c r="G7" s="10">
        <f t="shared" si="5"/>
        <v>23420</v>
      </c>
      <c r="H7" s="10">
        <f t="shared" si="6"/>
        <v>19517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765</v>
      </c>
      <c r="R7" s="2">
        <v>21500000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765</v>
      </c>
      <c r="C8" s="4">
        <f t="shared" si="9"/>
        <v>918</v>
      </c>
      <c r="D8" s="4">
        <f t="shared" si="2"/>
        <v>1101.5999999999999</v>
      </c>
      <c r="E8" s="5">
        <f t="shared" si="3"/>
        <v>23000000</v>
      </c>
      <c r="F8" s="15">
        <f t="shared" si="4"/>
        <v>30065</v>
      </c>
      <c r="G8" s="10">
        <f t="shared" si="5"/>
        <v>25054</v>
      </c>
      <c r="H8" s="10">
        <f t="shared" si="6"/>
        <v>20879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765</v>
      </c>
      <c r="R8" s="2">
        <v>23000000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765.32039999999984</v>
      </c>
      <c r="C9" s="4">
        <f t="shared" si="9"/>
        <v>918.38447999999983</v>
      </c>
      <c r="D9" s="4">
        <f t="shared" si="2"/>
        <v>1102.0613759999997</v>
      </c>
      <c r="E9" s="5">
        <f t="shared" si="3"/>
        <v>21450000</v>
      </c>
      <c r="F9" s="15">
        <f t="shared" si="4"/>
        <v>28027</v>
      </c>
      <c r="G9" s="10">
        <f t="shared" si="5"/>
        <v>23356</v>
      </c>
      <c r="H9" s="10">
        <f t="shared" si="6"/>
        <v>19464</v>
      </c>
      <c r="I9" s="4" t="e">
        <f>#REF!</f>
        <v>#REF!</v>
      </c>
      <c r="J9" s="4" t="str">
        <f t="shared" si="7"/>
        <v>07.08.24</v>
      </c>
      <c r="O9">
        <v>0</v>
      </c>
      <c r="P9">
        <f t="shared" si="8"/>
        <v>0</v>
      </c>
      <c r="Q9">
        <f>71.1*10.764</f>
        <v>765.32039999999984</v>
      </c>
      <c r="R9" s="2">
        <v>21450000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765.32039999999984</v>
      </c>
      <c r="C10" s="4">
        <f t="shared" si="9"/>
        <v>918.38447999999983</v>
      </c>
      <c r="D10" s="4">
        <f t="shared" si="2"/>
        <v>1102.0613759999997</v>
      </c>
      <c r="E10" s="5">
        <f t="shared" si="3"/>
        <v>22780000</v>
      </c>
      <c r="F10" s="10">
        <f t="shared" si="4"/>
        <v>29765</v>
      </c>
      <c r="G10" s="10">
        <f t="shared" si="5"/>
        <v>24804</v>
      </c>
      <c r="H10" s="10">
        <f t="shared" si="6"/>
        <v>20670</v>
      </c>
      <c r="I10" s="4" t="e">
        <f>#REF!</f>
        <v>#REF!</v>
      </c>
      <c r="J10" s="4" t="str">
        <f t="shared" si="7"/>
        <v>24.07.24</v>
      </c>
      <c r="O10">
        <v>0</v>
      </c>
      <c r="P10">
        <f t="shared" si="8"/>
        <v>0</v>
      </c>
      <c r="Q10">
        <f>Q9</f>
        <v>765.32039999999984</v>
      </c>
      <c r="R10" s="2">
        <v>22780000</v>
      </c>
      <c r="S10" s="8" t="s">
        <v>25</v>
      </c>
      <c r="T10" s="8"/>
    </row>
    <row r="11" spans="1:20" x14ac:dyDescent="0.25">
      <c r="A11" s="4">
        <f t="shared" si="0"/>
        <v>0</v>
      </c>
      <c r="B11" s="4">
        <f t="shared" si="1"/>
        <v>765</v>
      </c>
      <c r="C11" s="4">
        <f t="shared" si="9"/>
        <v>918</v>
      </c>
      <c r="D11" s="4">
        <f t="shared" si="2"/>
        <v>1101.5999999999999</v>
      </c>
      <c r="E11" s="5">
        <f t="shared" si="3"/>
        <v>22942500</v>
      </c>
      <c r="F11" s="10">
        <f t="shared" si="4"/>
        <v>29990</v>
      </c>
      <c r="G11" s="10">
        <f t="shared" si="5"/>
        <v>24992</v>
      </c>
      <c r="H11" s="10">
        <f t="shared" si="6"/>
        <v>20827</v>
      </c>
      <c r="I11" s="4" t="e">
        <f>#REF!</f>
        <v>#REF!</v>
      </c>
      <c r="J11" s="4" t="str">
        <f t="shared" si="7"/>
        <v>26.07.24</v>
      </c>
      <c r="O11">
        <v>0</v>
      </c>
      <c r="P11">
        <f t="shared" si="8"/>
        <v>0</v>
      </c>
      <c r="Q11">
        <v>765</v>
      </c>
      <c r="R11" s="2">
        <v>22942500</v>
      </c>
      <c r="S11" s="8" t="s">
        <v>26</v>
      </c>
      <c r="T11" s="8"/>
    </row>
    <row r="12" spans="1:20" x14ac:dyDescent="0.25">
      <c r="A12" s="4">
        <f t="shared" si="0"/>
        <v>0</v>
      </c>
      <c r="B12" s="4">
        <f t="shared" si="1"/>
        <v>765</v>
      </c>
      <c r="C12" s="4">
        <f t="shared" si="9"/>
        <v>918</v>
      </c>
      <c r="D12" s="4">
        <f t="shared" si="2"/>
        <v>1101.5999999999999</v>
      </c>
      <c r="E12" s="5">
        <f t="shared" si="3"/>
        <v>22530000</v>
      </c>
      <c r="F12" s="10">
        <f t="shared" si="4"/>
        <v>29451</v>
      </c>
      <c r="G12" s="10">
        <f t="shared" si="5"/>
        <v>24542</v>
      </c>
      <c r="H12" s="10">
        <f t="shared" si="6"/>
        <v>20452</v>
      </c>
      <c r="I12" s="4" t="e">
        <f>#REF!</f>
        <v>#REF!</v>
      </c>
      <c r="J12" s="4" t="str">
        <f t="shared" si="7"/>
        <v>22.07.24</v>
      </c>
      <c r="O12">
        <v>0</v>
      </c>
      <c r="P12">
        <f t="shared" si="8"/>
        <v>0</v>
      </c>
      <c r="Q12">
        <v>765</v>
      </c>
      <c r="R12" s="2">
        <v>22530000</v>
      </c>
      <c r="S12" s="8" t="s">
        <v>27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22</v>
      </c>
      <c r="H19">
        <v>765</v>
      </c>
      <c r="I19">
        <f>I20/H19</f>
        <v>1.1004607058823528</v>
      </c>
    </row>
    <row r="20" spans="7:24" x14ac:dyDescent="0.25">
      <c r="G20" t="s">
        <v>19</v>
      </c>
      <c r="H20">
        <v>842</v>
      </c>
      <c r="I20">
        <f>78.21*10.764</f>
        <v>841.85243999999989</v>
      </c>
    </row>
    <row r="21" spans="7:24" x14ac:dyDescent="0.25">
      <c r="G21" t="s">
        <v>20</v>
      </c>
      <c r="H21" s="11">
        <v>28200</v>
      </c>
      <c r="O21" t="s">
        <v>28</v>
      </c>
    </row>
    <row r="22" spans="7:24" x14ac:dyDescent="0.25">
      <c r="G22" s="6" t="s">
        <v>21</v>
      </c>
      <c r="H22" s="6">
        <f>H21*H19</f>
        <v>21573000</v>
      </c>
      <c r="O22">
        <v>10.38</v>
      </c>
      <c r="P22">
        <v>18.7</v>
      </c>
      <c r="Q22">
        <f>P22*O22</f>
        <v>194.10599999999999</v>
      </c>
    </row>
    <row r="23" spans="7:24" x14ac:dyDescent="0.25">
      <c r="H23" t="s">
        <v>23</v>
      </c>
      <c r="O23">
        <v>8.9600000000000009</v>
      </c>
      <c r="P23">
        <v>8.3000000000000007</v>
      </c>
      <c r="Q23">
        <f t="shared" ref="Q23:Q29" si="20">P23*O23</f>
        <v>74.368000000000009</v>
      </c>
    </row>
    <row r="24" spans="7:24" x14ac:dyDescent="0.25">
      <c r="O24">
        <v>9.5</v>
      </c>
      <c r="P24" s="11">
        <v>8.5</v>
      </c>
      <c r="Q24">
        <f t="shared" si="20"/>
        <v>80.75</v>
      </c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O25">
        <v>10.95</v>
      </c>
      <c r="P25" s="11">
        <v>3.4</v>
      </c>
      <c r="Q25">
        <f t="shared" si="20"/>
        <v>37.229999999999997</v>
      </c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17282900</v>
      </c>
      <c r="J26">
        <f>H26*1.2</f>
        <v>20739480</v>
      </c>
      <c r="O26">
        <v>7.1</v>
      </c>
      <c r="P26" s="11">
        <v>4.5999999999999996</v>
      </c>
      <c r="Q26">
        <f t="shared" si="20"/>
        <v>32.659999999999997</v>
      </c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1037000</v>
      </c>
      <c r="O27">
        <v>11.8</v>
      </c>
      <c r="P27" s="11">
        <v>9.9</v>
      </c>
      <c r="Q27">
        <f t="shared" si="20"/>
        <v>116.82000000000001</v>
      </c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30000</v>
      </c>
      <c r="O28">
        <v>9.83</v>
      </c>
      <c r="P28" s="11">
        <v>13.86</v>
      </c>
      <c r="Q28">
        <f t="shared" si="20"/>
        <v>136.24379999999999</v>
      </c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H29">
        <f>SUM(H26:H28)</f>
        <v>18349900</v>
      </c>
      <c r="O29">
        <v>7.31</v>
      </c>
      <c r="P29" s="11">
        <v>4.58</v>
      </c>
      <c r="Q29">
        <f t="shared" si="20"/>
        <v>33.479799999999997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>
        <f>SUM(Q22:Q29)</f>
        <v>705.6576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2024-08-09T04:41:26Z</dcterms:modified>
</cp:coreProperties>
</file>