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Chembur\Sakshi Sandesh Tawade\"/>
    </mc:Choice>
  </mc:AlternateContent>
  <xr:revisionPtr revIDLastSave="0" documentId="13_ncr:1_{90B07A37-842C-4AB1-A15E-B810E4D233D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5" i="4" l="1"/>
  <c r="S5" i="4"/>
  <c r="O30" i="4" l="1"/>
  <c r="O29" i="4"/>
  <c r="O27" i="4"/>
  <c r="O22" i="4"/>
  <c r="O23" i="4"/>
  <c r="O24" i="4"/>
  <c r="O25" i="4"/>
  <c r="O26" i="4"/>
  <c r="O21" i="4"/>
  <c r="H20" i="4" l="1"/>
  <c r="H2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<sst xmlns="http://schemas.openxmlformats.org/spreadsheetml/2006/main" count="28" uniqueCount="25">
  <si>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</si>
  <si>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</si>
  <si>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</si>
  <si>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</si>
  <si>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</si>
  <si>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</si>
  <si>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</si>
  <si>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</si>
  <si>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</si>
  <si>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</si>
  <si>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</si>
  <si>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</si>
  <si>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</si>
  <si>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301, 3rd Floor, Building No Rakesh Heights, Village - Ayare, Dombivali</t>
  </si>
  <si>
    <t>bua</t>
  </si>
  <si>
    <t>rate</t>
  </si>
  <si>
    <t>fmv</t>
  </si>
  <si>
    <t>agreement - 31.10.2019</t>
  </si>
  <si>
    <t>av</t>
  </si>
  <si>
    <t>sd</t>
  </si>
  <si>
    <t>rd</t>
  </si>
  <si>
    <t>bv</t>
  </si>
  <si>
    <t>9000 on ca</t>
  </si>
  <si>
    <t>mca</t>
  </si>
  <si>
    <t>oc - 2018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</si>
</sst>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B1654-AC46-4432-BB06-BB18930E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53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2CA936-260E-4C1D-9385-32EE2555D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D5335-BA57-407F-969A-8E5523A75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A7AFD-815B-4A17-8966-3B63F6DC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S20" sqref="S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4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383.33333333333337</v>
      </c>
      <c r="C2" s="4">
        <f>B2*1.2</f>
        <v>460.00000000000006</v>
      </c>
      <c r="D2" s="4">
        <f t="shared" ref="D2:D13" si="2">C2*1.2</f>
        <v>552</v>
      </c>
      <c r="E2" s="5">
        <f t="shared" ref="E2:E13" si="3">R2</f>
        <v>3500000</v>
      </c>
      <c r="F2" s="10">
        <f t="shared" ref="F2:F13" si="4">ROUND((E2/B2),0)</f>
        <v>9130</v>
      </c>
      <c r="G2" s="15">
        <f t="shared" ref="G2:G13" si="5">ROUND((E2/C2),0)</f>
        <v>7609</v>
      </c>
      <c r="H2" s="10">
        <f t="shared" ref="H2:H13" si="6">ROUND((E2/D2),0)</f>
        <v>6341</v>
      </c>
      <c r="I2" s="4" t="e">
        <f>#REF!</f>
        <v>#REF!</v>
      </c>
      <c r="J2" s="4">
        <f t="shared" ref="J2:J13" si="7">S2</f>
        <v>0</v>
      </c>
      <c r="O2">
        <v>0</v>
      </c>
      <c r="P2">
        <v>460</v>
      </c>
      <c r="Q2">
        <f t="shared" ref="Q2:Q12" si="8">P2/1.2</f>
        <v>383.33333333333337</v>
      </c>
      <c r="R2" s="2">
        <v>3500000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433.33333333333337</v>
      </c>
      <c r="C3" s="4">
        <f t="shared" ref="C3:C15" si="9">B3*1.2</f>
        <v>520</v>
      </c>
      <c r="D3" s="4">
        <f t="shared" si="2"/>
        <v>624</v>
      </c>
      <c r="E3" s="5">
        <f t="shared" si="3"/>
        <v>3600000</v>
      </c>
      <c r="F3" s="10">
        <f t="shared" si="4"/>
        <v>8308</v>
      </c>
      <c r="G3" s="15">
        <f t="shared" si="5"/>
        <v>6923</v>
      </c>
      <c r="H3" s="10">
        <f t="shared" si="6"/>
        <v>5769</v>
      </c>
      <c r="I3" s="4" t="e">
        <f>#REF!</f>
        <v>#REF!</v>
      </c>
      <c r="J3" s="4">
        <f t="shared" si="7"/>
        <v>0</v>
      </c>
      <c r="O3">
        <v>0</v>
      </c>
      <c r="P3">
        <v>520</v>
      </c>
      <c r="Q3">
        <f t="shared" si="8"/>
        <v>433.33333333333337</v>
      </c>
      <c r="R3" s="2">
        <v>3600000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459.16666666666669</v>
      </c>
      <c r="C4" s="4">
        <f t="shared" si="9"/>
        <v>551</v>
      </c>
      <c r="D4" s="4">
        <f t="shared" si="2"/>
        <v>661.19999999999993</v>
      </c>
      <c r="E4" s="5">
        <f t="shared" si="3"/>
        <v>3400000</v>
      </c>
      <c r="F4" s="10">
        <f t="shared" si="4"/>
        <v>7405</v>
      </c>
      <c r="G4" s="10">
        <f t="shared" si="5"/>
        <v>6171</v>
      </c>
      <c r="H4" s="10">
        <f t="shared" si="6"/>
        <v>5142</v>
      </c>
      <c r="I4" s="4" t="e">
        <f>#REF!</f>
        <v>#REF!</v>
      </c>
      <c r="J4" s="4">
        <f t="shared" si="7"/>
        <v>0</v>
      </c>
      <c r="O4">
        <v>0</v>
      </c>
      <c r="P4">
        <v>551</v>
      </c>
      <c r="Q4">
        <f t="shared" si="8"/>
        <v>459.16666666666669</v>
      </c>
      <c r="R4" s="2">
        <v>3400000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433.33333333333337</v>
      </c>
      <c r="C5" s="4">
        <f t="shared" si="9"/>
        <v>520</v>
      </c>
      <c r="D5" s="4">
        <f t="shared" si="2"/>
        <v>624</v>
      </c>
      <c r="E5" s="5">
        <f t="shared" si="3"/>
        <v>3500000</v>
      </c>
      <c r="F5" s="10">
        <f t="shared" si="4"/>
        <v>8077</v>
      </c>
      <c r="G5" s="15">
        <f t="shared" si="5"/>
        <v>6731</v>
      </c>
      <c r="H5" s="10">
        <f t="shared" si="6"/>
        <v>5609</v>
      </c>
      <c r="I5" s="4" t="e">
        <f>#REF!</f>
        <v>#REF!</v>
      </c>
      <c r="J5" s="4">
        <f t="shared" si="7"/>
        <v>3775000</v>
      </c>
      <c r="O5">
        <v>0</v>
      </c>
      <c r="P5">
        <v>520</v>
      </c>
      <c r="Q5">
        <f t="shared" si="8"/>
        <v>433.33333333333337</v>
      </c>
      <c r="R5" s="2">
        <v>3500000</v>
      </c>
      <c r="S5" s="16">
        <f>R5+245000+30000</f>
        <v>3775000</v>
      </c>
      <c r="T5" s="8">
        <f>S5/P5</f>
        <v>7259.6153846153848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450</v>
      </c>
    </row>
    <row r="19" spans="7:24" x14ac:dyDescent="0.25">
      <c r="G19" t="s">
        <v>15</v>
      </c>
      <c r="H19">
        <v>7000</v>
      </c>
    </row>
    <row r="20" spans="7:24" x14ac:dyDescent="0.25">
      <c r="G20" t="s">
        <v>16</v>
      </c>
      <c r="H20">
        <f>H19*H18</f>
        <v>3150000</v>
      </c>
      <c r="J20" t="s">
        <v>23</v>
      </c>
    </row>
    <row r="21" spans="7:24" x14ac:dyDescent="0.25">
      <c r="J21">
        <v>4</v>
      </c>
      <c r="N21">
        <v>6.72</v>
      </c>
      <c r="O21">
        <f>N21*J21</f>
        <v>26.88</v>
      </c>
    </row>
    <row r="22" spans="7:24" x14ac:dyDescent="0.25">
      <c r="G22" s="6"/>
      <c r="H22" s="6"/>
      <c r="J22">
        <v>7.58</v>
      </c>
      <c r="N22">
        <v>5.5</v>
      </c>
      <c r="O22">
        <f t="shared" ref="O22:O26" si="21">N22*J22</f>
        <v>41.69</v>
      </c>
    </row>
    <row r="23" spans="7:24" x14ac:dyDescent="0.25">
      <c r="I23" t="s">
        <v>24</v>
      </c>
      <c r="J23">
        <v>4</v>
      </c>
      <c r="N23">
        <v>3.51</v>
      </c>
      <c r="O23">
        <f t="shared" si="21"/>
        <v>14.04</v>
      </c>
    </row>
    <row r="24" spans="7:24" x14ac:dyDescent="0.25">
      <c r="I24" t="s">
        <v>22</v>
      </c>
      <c r="J24">
        <v>5.19</v>
      </c>
      <c r="N24">
        <v>2.75</v>
      </c>
      <c r="O24">
        <f t="shared" si="21"/>
        <v>14.272500000000001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J25">
        <v>9.1199999999999992</v>
      </c>
      <c r="N25">
        <v>9.65</v>
      </c>
      <c r="O25">
        <f t="shared" si="21"/>
        <v>88.007999999999996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2340000</v>
      </c>
      <c r="J26">
        <v>17.510000000000002</v>
      </c>
      <c r="N26">
        <v>9</v>
      </c>
      <c r="O26">
        <f t="shared" si="21"/>
        <v>157.59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159300</v>
      </c>
      <c r="O27">
        <f>SUM(O21:O26)</f>
        <v>342.48050000000001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26600</v>
      </c>
      <c r="O28">
        <v>9000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f>SUM(H26:H28)</f>
        <v>2525900</v>
      </c>
      <c r="O29">
        <f>O28*O27</f>
        <v>3082324.5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O30">
        <f>O29/450</f>
        <v>6849.61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2024-08-09T11:58:56Z</dcterms:modified>
</cp:coreProperties>
</file>