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Bhavesh Mahendrakumar Vora\"/>
    </mc:Choice>
  </mc:AlternateContent>
  <xr:revisionPtr revIDLastSave="0" documentId="13_ncr:1_{8A8896A5-ECEB-4FEE-A3F7-7F29237E70C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12" i="23" s="1"/>
  <c r="F13" i="23" s="1"/>
  <c r="F6" i="23"/>
  <c r="F5" i="23"/>
  <c r="F14" i="23" s="1"/>
  <c r="F16" i="23" l="1"/>
  <c r="F19" i="23" s="1"/>
  <c r="F8" i="23"/>
  <c r="C21" i="23"/>
  <c r="C20" i="23"/>
  <c r="I28" i="4"/>
  <c r="Q2" i="4"/>
  <c r="F20" i="23" l="1"/>
  <c r="F25" i="23"/>
  <c r="F21" i="23"/>
  <c r="C5" i="25"/>
  <c r="C4" i="25"/>
  <c r="C3" i="25"/>
  <c r="P2" i="4"/>
  <c r="Q3" i="4"/>
  <c r="B3" i="4" s="1"/>
  <c r="C3" i="4" s="1"/>
  <c r="D3" i="4" s="1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<sst xmlns="http://schemas.openxmlformats.org/spreadsheetml/2006/main" count="131" uniqueCount="87">
  <si>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</si>
  <si>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</si>
  <si>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</si>
  <si>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</si>
  <si>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</si>
  <si>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</si>
  <si>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</si>
  <si>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</si>
  <si>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</si>
  <si>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</si>
  <si>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</si>
  <si>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</si>
  <si>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</si>
  <si>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</si>
  <si>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</si>
  <si>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</si>
  <si>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</si>
  <si>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</si>
  <si>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</si>
  <si>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</si>
  <si>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</si>
  <si>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</si>
  <si>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</si>
  <si>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</si>
  <si>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</si>
  <si>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</si>
  <si>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</si>
  <si>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</si>
  <si>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</si>
  <si>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</si>
  <si>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</si>
  <si>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</si>
  <si>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</si>
  <si>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</si>
  <si>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</si>
  <si>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</si>
  <si>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</si>
  <si>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</si>
  <si>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</si>
  <si>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</si>
  <si>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</si>
  <si>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</si>
  <si>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</si>
  <si>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</si>
  <si>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</si>
  <si>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</si>
  <si>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</si>
  <si>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</si>
  <si>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</si>
  <si>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</si>
  <si>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</si>
  <si>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</si>
  <si>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</si>
  <si>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</si>
  <si>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</si>
  <si>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</si>
  <si>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</si>
  <si>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</si>
  <si>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</si>
  <si>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</si>
  <si>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</si>
  <si>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</si>
  <si>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</si>
  <si>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</si>
  <si>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</si>
  <si>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</si>
  <si>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</si>
  <si>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</si>
  <si>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</si>
  <si>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</si>
  <si>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</si>
  <si>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</si>
  <si>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</si>
  <si>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</si>
  <si>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</si>
  <si>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</si>
  <si>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</si>
  <si>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</si>
  <si>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</si>
  <si>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</si>
  <si>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</si>
  <si>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</si>
  <si>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</si>
  <si>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</si>
  <si>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28.02.2022</t>
  </si>
  <si>
    <t>IGR-27.01.23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</si>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</sst>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21</xdr:col>
      <xdr:colOff>506165</xdr:colOff>
      <xdr:row>39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9E5C9-5B25-449D-A0EF-866D0FE8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381000"/>
          <a:ext cx="9602540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FED4E-05F2-40DE-ACCA-5EC1DE012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4043B-1E34-491C-81C3-B16CA1607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635E9-84D5-43C0-ADC6-3478B99A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3" sqref="H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5000</v>
      </c>
      <c r="D3" s="22" t="s">
        <v>75</v>
      </c>
      <c r="E3" s="6" t="s">
        <v>83</v>
      </c>
      <c r="F3" s="19">
        <v>5000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2000</v>
      </c>
      <c r="D4" s="22"/>
      <c r="F4" s="19">
        <v>2000</v>
      </c>
      <c r="G4" s="22"/>
    </row>
    <row r="5" spans="1:8" x14ac:dyDescent="0.25">
      <c r="A5" s="15" t="s">
        <v>15</v>
      </c>
      <c r="B5" s="18"/>
      <c r="C5" s="19">
        <f>C3-C4</f>
        <v>3000</v>
      </c>
      <c r="D5" s="22"/>
      <c r="F5" s="19">
        <f>F3-F4</f>
        <v>3000</v>
      </c>
      <c r="G5" s="22"/>
    </row>
    <row r="6" spans="1:8" x14ac:dyDescent="0.25">
      <c r="A6" s="15" t="s">
        <v>16</v>
      </c>
      <c r="B6" s="18"/>
      <c r="C6" s="19">
        <f>C4</f>
        <v>2000</v>
      </c>
      <c r="D6" s="22"/>
      <c r="F6" s="19">
        <f>F4</f>
        <v>2000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2000</v>
      </c>
      <c r="D13" s="22"/>
      <c r="F13" s="19">
        <f>F6-F12</f>
        <v>2000</v>
      </c>
      <c r="G13" s="22"/>
    </row>
    <row r="14" spans="1:8" x14ac:dyDescent="0.25">
      <c r="A14" s="15" t="s">
        <v>15</v>
      </c>
      <c r="B14" s="18"/>
      <c r="C14" s="19">
        <f>C5</f>
        <v>3000</v>
      </c>
      <c r="D14" s="22"/>
      <c r="F14" s="19">
        <f>F5</f>
        <v>3000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5000</v>
      </c>
      <c r="D16" s="22"/>
      <c r="F16" s="20">
        <f>F14+F13</f>
        <v>5000</v>
      </c>
      <c r="G16" s="22"/>
    </row>
    <row r="17" spans="1:8" x14ac:dyDescent="0.25">
      <c r="A17" t="s">
        <v>86</v>
      </c>
      <c r="B17" s="23"/>
      <c r="C17" s="24">
        <v>302</v>
      </c>
      <c r="D17" s="24"/>
      <c r="F17" s="24">
        <v>303</v>
      </c>
      <c r="G17" s="24"/>
    </row>
    <row r="18" spans="1:8" x14ac:dyDescent="0.25">
      <c r="A18" s="72" t="str">
        <f>E3</f>
        <v>ACA</v>
      </c>
      <c r="B18" s="7"/>
      <c r="C18" s="29">
        <v>362</v>
      </c>
      <c r="D18" s="24"/>
      <c r="F18" s="29">
        <v>362</v>
      </c>
      <c r="G18" s="24"/>
    </row>
    <row r="19" spans="1:8" x14ac:dyDescent="0.25">
      <c r="A19" s="15" t="s">
        <v>73</v>
      </c>
      <c r="B19" s="6"/>
      <c r="C19" s="30">
        <f>C18*C16</f>
        <v>1810000</v>
      </c>
      <c r="D19" s="31"/>
      <c r="E19" s="66"/>
      <c r="F19" s="30">
        <f>F18*F16</f>
        <v>1810000</v>
      </c>
      <c r="G19" s="31"/>
      <c r="H19" s="66"/>
    </row>
    <row r="20" spans="1:8" x14ac:dyDescent="0.25">
      <c r="A20" s="15" t="s">
        <v>24</v>
      </c>
      <c r="C20" s="32">
        <f>C19*85%</f>
        <v>1538500</v>
      </c>
      <c r="D20" s="30"/>
      <c r="F20" s="32">
        <f>F19*85%</f>
        <v>1538500</v>
      </c>
      <c r="G20" s="30"/>
    </row>
    <row r="21" spans="1:8" x14ac:dyDescent="0.25">
      <c r="A21" s="15" t="s">
        <v>25</v>
      </c>
      <c r="C21" s="32">
        <f>C19*70%</f>
        <v>1267000</v>
      </c>
      <c r="D21" s="32"/>
      <c r="F21" s="32">
        <f>F19*70%</f>
        <v>1267000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724000</v>
      </c>
      <c r="D23" s="35"/>
      <c r="F23" s="35">
        <f>F4*F18</f>
        <v>724000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3770.8333333333335</v>
      </c>
      <c r="D25" s="32"/>
      <c r="F25" s="32">
        <f>F19*0.025/12</f>
        <v>3770.8333333333335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topLeftCell="A10" workbookViewId="0">
      <selection activeCell="H32" sqref="H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361.56276000000003</v>
      </c>
      <c r="C2" s="4">
        <f t="shared" ref="C2:C16" si="1">B2*1.2</f>
        <v>433.87531200000001</v>
      </c>
      <c r="D2" s="4">
        <f t="shared" ref="D2:D16" si="2">C2*1.2</f>
        <v>520.65037440000003</v>
      </c>
      <c r="E2" s="5">
        <f t="shared" ref="E2:E16" si="3">R2</f>
        <v>1721200</v>
      </c>
      <c r="F2" s="4">
        <f t="shared" ref="F2:F15" si="4">ROUND((E2/B2),0)</f>
        <v>4760</v>
      </c>
      <c r="G2" s="4">
        <f t="shared" ref="G2:G15" si="5">ROUND((E2/C2),0)</f>
        <v>3967</v>
      </c>
      <c r="H2" s="4">
        <f t="shared" ref="H2:H15" si="6">ROUND((E2/D2),0)</f>
        <v>3306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33.59*10.764</f>
        <v>361.56276000000003</v>
      </c>
      <c r="R2" s="2">
        <v>1721200</v>
      </c>
      <c r="S2" s="2" t="s">
        <v>85</v>
      </c>
    </row>
    <row r="3" spans="1:19" x14ac:dyDescent="0.25">
      <c r="A3" s="4">
        <v>2</v>
      </c>
      <c r="B3" s="4">
        <f t="shared" si="0"/>
        <v>508.33333333333337</v>
      </c>
      <c r="C3" s="4">
        <f t="shared" si="1"/>
        <v>610</v>
      </c>
      <c r="D3" s="4">
        <f t="shared" si="2"/>
        <v>732</v>
      </c>
      <c r="E3" s="5">
        <f t="shared" si="3"/>
        <v>2800000</v>
      </c>
      <c r="F3" s="4">
        <f t="shared" si="4"/>
        <v>5508</v>
      </c>
      <c r="G3" s="4">
        <f t="shared" si="5"/>
        <v>4590</v>
      </c>
      <c r="H3" s="4">
        <f t="shared" si="6"/>
        <v>3825</v>
      </c>
      <c r="I3" s="4">
        <f t="shared" si="7"/>
        <v>0</v>
      </c>
      <c r="J3" s="4">
        <f t="shared" si="8"/>
        <v>0</v>
      </c>
      <c r="O3">
        <v>0</v>
      </c>
      <c r="P3">
        <v>610</v>
      </c>
      <c r="Q3">
        <f t="shared" ref="Q3:Q10" si="10">P3/1.2</f>
        <v>508.33333333333337</v>
      </c>
      <c r="R3" s="2">
        <v>2800000</v>
      </c>
      <c r="S3" s="2"/>
    </row>
    <row r="4" spans="1:19" x14ac:dyDescent="0.25">
      <c r="A4" s="4">
        <v>3</v>
      </c>
      <c r="B4" s="4">
        <f t="shared" si="0"/>
        <v>541.66666666666674</v>
      </c>
      <c r="C4" s="4">
        <f t="shared" si="1"/>
        <v>650.00000000000011</v>
      </c>
      <c r="D4" s="4">
        <f t="shared" si="2"/>
        <v>780.00000000000011</v>
      </c>
      <c r="E4" s="5">
        <f t="shared" si="3"/>
        <v>2700000</v>
      </c>
      <c r="F4" s="4">
        <f t="shared" si="4"/>
        <v>4985</v>
      </c>
      <c r="G4" s="4">
        <f t="shared" si="5"/>
        <v>4154</v>
      </c>
      <c r="H4" s="4">
        <f t="shared" si="6"/>
        <v>3462</v>
      </c>
      <c r="I4" s="4">
        <f t="shared" si="7"/>
        <v>0</v>
      </c>
      <c r="J4" s="4">
        <f t="shared" si="8"/>
        <v>0</v>
      </c>
      <c r="O4">
        <v>0</v>
      </c>
      <c r="P4">
        <v>650</v>
      </c>
      <c r="Q4">
        <f t="shared" si="10"/>
        <v>541.66666666666674</v>
      </c>
      <c r="R4" s="2">
        <v>2700000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 t="s">
        <v>84</v>
      </c>
      <c r="F28" s="53" t="s">
        <v>83</v>
      </c>
      <c r="G28" s="53">
        <v>362</v>
      </c>
      <c r="H28" s="10">
        <v>5000</v>
      </c>
      <c r="I28" s="10">
        <f>G28*H28</f>
        <v>1810000</v>
      </c>
    </row>
    <row r="29" spans="1:19" s="10" customFormat="1" x14ac:dyDescent="0.25">
      <c r="C29" s="68" t="s">
        <v>1</v>
      </c>
      <c r="D29" s="68">
        <v>1950000</v>
      </c>
      <c r="F29" s="53" t="s">
        <v>71</v>
      </c>
      <c r="G29" s="53">
        <v>434</v>
      </c>
      <c r="H29" s="10">
        <f>G29/G28</f>
        <v>1.1988950276243093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/>
      <c r="D31" s="71"/>
      <c r="F31" s="71" t="s">
        <v>73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2024-08-07T05:32:18Z</dcterms:modified>
</cp:coreProperties>
</file>