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4" i="1"/>
  <c r="C5" i="1"/>
  <c r="C6" i="1"/>
  <c r="C7" i="1"/>
  <c r="C8" i="1"/>
  <c r="C3" i="1"/>
  <c r="O3" i="1"/>
  <c r="L20" i="1"/>
  <c r="L19" i="1"/>
  <c r="L18" i="1"/>
  <c r="L17" i="1"/>
  <c r="L8" i="1"/>
  <c r="L9" i="1" s="1"/>
  <c r="L6" i="1"/>
  <c r="L4" i="1"/>
  <c r="L3" i="1"/>
  <c r="L12" i="1" s="1"/>
  <c r="L10" i="1" l="1"/>
  <c r="L11" i="1"/>
  <c r="L13" i="1" s="1"/>
  <c r="L16" i="1" s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<sst xmlns="http://schemas.openxmlformats.org/spreadsheetml/2006/main" count="25" uniqueCount="23">
  <si>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</si>
  <si>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</si>
  <si>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</si>
  <si>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</si>
  <si>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</si>
  <si>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</si>
  <si>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</si>
  <si>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</si>
  <si>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</si>
  <si>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</si>
  <si>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</si>
  <si>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</si>
  <si>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</si>
  <si>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</si>
  <si>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</si>
  <si>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</si>
  <si>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</si>
  <si>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Hall</t>
  </si>
  <si>
    <t>Kitc</t>
  </si>
  <si>
    <t>pass</t>
  </si>
  <si>
    <t>Bath</t>
  </si>
  <si>
    <t>WC</t>
  </si>
  <si>
    <t>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</si>
</sst>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L18" sqref="L18"/>
    </sheetView>
  </sheetViews>
  <sheetFormatPr defaultRowHeight="15" x14ac:dyDescent="0.25"/>
  <cols>
    <col min="11" max="11" width="19.5703125" bestFit="1" customWidth="1"/>
    <col min="12" max="12" width="12.140625" bestFit="1" customWidth="1"/>
  </cols>
  <sheetData>
    <row r="1" spans="1:15" ht="16.5" x14ac:dyDescent="0.3">
      <c r="K1" s="1" t="s">
        <v>0</v>
      </c>
      <c r="L1" s="2">
        <v>7300</v>
      </c>
      <c r="O1">
        <v>2024</v>
      </c>
    </row>
    <row r="2" spans="1:15" ht="82.5" x14ac:dyDescent="0.3">
      <c r="K2" s="3" t="s">
        <v>1</v>
      </c>
      <c r="L2" s="2">
        <v>2700</v>
      </c>
      <c r="O2">
        <v>1994</v>
      </c>
    </row>
    <row r="3" spans="1:15" ht="16.5" x14ac:dyDescent="0.3">
      <c r="A3">
        <v>8.9</v>
      </c>
      <c r="B3">
        <v>19.600000000000001</v>
      </c>
      <c r="C3">
        <f>B3*A3</f>
        <v>174.44000000000003</v>
      </c>
      <c r="D3" t="s">
        <v>17</v>
      </c>
      <c r="K3" s="1" t="s">
        <v>2</v>
      </c>
      <c r="L3" s="2">
        <f>L1-L2</f>
        <v>4600</v>
      </c>
      <c r="O3">
        <f>O1-O2</f>
        <v>30</v>
      </c>
    </row>
    <row r="4" spans="1:15" ht="16.5" x14ac:dyDescent="0.3">
      <c r="A4">
        <v>7.3</v>
      </c>
      <c r="B4">
        <v>5.6</v>
      </c>
      <c r="C4">
        <f t="shared" ref="C4:C9" si="0">B4*A4</f>
        <v>40.879999999999995</v>
      </c>
      <c r="D4" t="s">
        <v>18</v>
      </c>
      <c r="K4" s="1" t="s">
        <v>3</v>
      </c>
      <c r="L4" s="2">
        <f>L2*1</f>
        <v>2700</v>
      </c>
    </row>
    <row r="5" spans="1:15" ht="16.5" x14ac:dyDescent="0.3">
      <c r="A5">
        <v>3.2</v>
      </c>
      <c r="B5">
        <v>3</v>
      </c>
      <c r="C5">
        <f t="shared" si="0"/>
        <v>9.6000000000000014</v>
      </c>
      <c r="D5" t="s">
        <v>19</v>
      </c>
      <c r="K5" s="1" t="s">
        <v>4</v>
      </c>
      <c r="L5" s="4">
        <v>30</v>
      </c>
    </row>
    <row r="6" spans="1:15" ht="16.5" x14ac:dyDescent="0.3">
      <c r="A6">
        <v>4</v>
      </c>
      <c r="B6">
        <v>7.3</v>
      </c>
      <c r="C6">
        <f t="shared" si="0"/>
        <v>29.2</v>
      </c>
      <c r="D6" t="s">
        <v>20</v>
      </c>
      <c r="K6" s="1" t="s">
        <v>5</v>
      </c>
      <c r="L6" s="4">
        <f>L7-L5</f>
        <v>30</v>
      </c>
    </row>
    <row r="7" spans="1:15" ht="16.5" x14ac:dyDescent="0.3">
      <c r="A7">
        <v>3.2</v>
      </c>
      <c r="B7">
        <v>2.9</v>
      </c>
      <c r="C7">
        <f t="shared" si="0"/>
        <v>9.2799999999999994</v>
      </c>
      <c r="D7" t="s">
        <v>21</v>
      </c>
      <c r="K7" s="1" t="s">
        <v>6</v>
      </c>
      <c r="L7" s="4">
        <v>60</v>
      </c>
    </row>
    <row r="8" spans="1:15" ht="49.5" x14ac:dyDescent="0.3">
      <c r="A8">
        <v>12.6</v>
      </c>
      <c r="B8">
        <v>8.9</v>
      </c>
      <c r="C8">
        <f t="shared" si="0"/>
        <v>112.14</v>
      </c>
      <c r="D8" t="s">
        <v>22</v>
      </c>
      <c r="K8" s="3" t="s">
        <v>7</v>
      </c>
      <c r="L8" s="4">
        <f>90*L5/L7</f>
        <v>45</v>
      </c>
    </row>
    <row r="9" spans="1:15" ht="16.5" x14ac:dyDescent="0.3">
      <c r="A9">
        <v>7.3</v>
      </c>
      <c r="B9">
        <v>10.199999999999999</v>
      </c>
      <c r="C9">
        <f>B9*A9</f>
        <v>74.459999999999994</v>
      </c>
      <c r="D9" t="s">
        <v>22</v>
      </c>
      <c r="K9" s="1"/>
      <c r="L9" s="5">
        <f>L8%</f>
        <v>0.45</v>
      </c>
    </row>
    <row r="10" spans="1:15" ht="16.5" x14ac:dyDescent="0.3">
      <c r="C10">
        <f>SUM(C3:C9)</f>
        <v>449.99999999999994</v>
      </c>
      <c r="K10" s="1" t="s">
        <v>8</v>
      </c>
      <c r="L10" s="2">
        <f>L4*L9</f>
        <v>1215</v>
      </c>
    </row>
    <row r="11" spans="1:15" ht="16.5" x14ac:dyDescent="0.3">
      <c r="K11" s="1" t="s">
        <v>9</v>
      </c>
      <c r="L11" s="2">
        <f>L4-L10</f>
        <v>1485</v>
      </c>
    </row>
    <row r="12" spans="1:15" ht="16.5" x14ac:dyDescent="0.3">
      <c r="K12" s="1" t="s">
        <v>2</v>
      </c>
      <c r="L12" s="2">
        <f>L3</f>
        <v>4600</v>
      </c>
    </row>
    <row r="13" spans="1:15" ht="16.5" x14ac:dyDescent="0.3">
      <c r="K13" s="1" t="s">
        <v>10</v>
      </c>
      <c r="L13" s="2">
        <f>L12+L11</f>
        <v>6085</v>
      </c>
    </row>
    <row r="14" spans="1:15" ht="16.5" x14ac:dyDescent="0.3">
      <c r="K14" s="1"/>
      <c r="L14" s="4"/>
    </row>
    <row r="15" spans="1:15" ht="16.5" x14ac:dyDescent="0.3">
      <c r="K15" s="6" t="s">
        <v>11</v>
      </c>
      <c r="L15" s="7">
        <v>590</v>
      </c>
    </row>
    <row r="16" spans="1:15" ht="16.5" x14ac:dyDescent="0.3">
      <c r="K16" s="6" t="s">
        <v>12</v>
      </c>
      <c r="L16" s="8">
        <f>L13*L15</f>
        <v>3590150</v>
      </c>
    </row>
    <row r="17" spans="11:12" ht="16.5" x14ac:dyDescent="0.3">
      <c r="K17" s="9" t="s">
        <v>13</v>
      </c>
      <c r="L17" s="10">
        <f>L16*85%</f>
        <v>3051627.5</v>
      </c>
    </row>
    <row r="18" spans="11:12" ht="16.5" x14ac:dyDescent="0.3">
      <c r="K18" s="9" t="s">
        <v>14</v>
      </c>
      <c r="L18" s="10">
        <f>L16*70%</f>
        <v>2513105</v>
      </c>
    </row>
    <row r="19" spans="11:12" ht="16.5" x14ac:dyDescent="0.3">
      <c r="K19" s="9" t="s">
        <v>15</v>
      </c>
      <c r="L19" s="10">
        <f>L15*L2</f>
        <v>1593000</v>
      </c>
    </row>
    <row r="20" spans="11:12" ht="16.5" x14ac:dyDescent="0.3">
      <c r="K20" s="11" t="s">
        <v>16</v>
      </c>
      <c r="L20" s="10">
        <f>L16*0.025/12</f>
        <v>7479.479166666667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2024-09-10T05:32:58Z</dcterms:modified>
</cp:coreProperties>
</file>