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Nazra Khan(\"/>
    </mc:Choice>
  </mc:AlternateContent>
  <xr:revisionPtr revIDLastSave="0" documentId="13_ncr:1_{9FC6D55F-524F-48F4-89C2-D7B364F51B4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9" i="4" l="1"/>
  <c r="V9" i="4" l="1"/>
  <c r="U9" i="4"/>
  <c r="H21" i="4" l="1"/>
  <c r="I21" i="4" s="1"/>
  <c r="H30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<sst xmlns="http://schemas.openxmlformats.org/spreadsheetml/2006/main" count="27" uniqueCount="24">
  <si>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</si>
  <si>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</si>
  <si>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</si>
  <si>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</si>
  <si>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</si>
  <si>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</si>
  <si>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</si>
  <si>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</si>
  <si>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</si>
  <si>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</si>
  <si>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</si>
  <si>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</si>
  <si>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</si>
  <si>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604, 6th Floor, Raunak Fortuna, Raunak Luxuria, Shilphata Road, Village - Padle, Taluka - Thane,</t>
  </si>
  <si>
    <t>ca</t>
  </si>
  <si>
    <t>rate</t>
  </si>
  <si>
    <t>fmv</t>
  </si>
  <si>
    <t>agreemetn - 29.06.24</t>
  </si>
  <si>
    <t>av</t>
  </si>
  <si>
    <t>sd</t>
  </si>
  <si>
    <t>rd</t>
  </si>
  <si>
    <t>bv</t>
  </si>
  <si>
    <t>25.07.24</t>
  </si>
  <si>
    <t>ls - 65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</si>
</sst>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44</xdr:row>
      <xdr:rowOff>86843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93D16-7668-49EF-9A32-6E0B7DCFA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011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582297</xdr:colOff>
      <xdr:row>49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DB5C4-DF61-4C51-AE99-BBFE5F0BD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16697" cy="8354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E1261-D94E-4A4D-B023-AC0A3014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F3AD2B-C90A-4A38-A38A-04BB45889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401297</xdr:colOff>
      <xdr:row>54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A96F2-65D5-4F4E-AACF-AA2F05495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35697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EE8FA-7C6C-4E00-A35C-0F9856BCA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E4296-BC88-4E29-A7DA-66410E5C1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C51AD8-5B58-458E-BC8F-2B024FFA5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525</v>
      </c>
      <c r="C2" s="4">
        <f>B2*1.2</f>
        <v>630</v>
      </c>
      <c r="D2" s="4">
        <f t="shared" ref="D2:D13" si="2">C2*1.2</f>
        <v>756</v>
      </c>
      <c r="E2" s="5">
        <f t="shared" ref="E2:E13" si="3">R2</f>
        <v>5950000</v>
      </c>
      <c r="F2" s="15">
        <f t="shared" ref="F2:F13" si="4">ROUND((E2/B2),0)</f>
        <v>11333</v>
      </c>
      <c r="G2" s="10">
        <f t="shared" ref="G2:G13" si="5">ROUND((E2/C2),0)</f>
        <v>9444</v>
      </c>
      <c r="H2" s="10">
        <f t="shared" ref="H2:H13" si="6">ROUND((E2/D2),0)</f>
        <v>7870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525</v>
      </c>
      <c r="R2" s="2">
        <v>5950000</v>
      </c>
      <c r="S2" s="8"/>
      <c r="T2" s="8"/>
    </row>
    <row r="3" spans="1:23" x14ac:dyDescent="0.25">
      <c r="A3" s="4">
        <f t="shared" si="0"/>
        <v>0</v>
      </c>
      <c r="B3" s="4">
        <f t="shared" si="1"/>
        <v>410</v>
      </c>
      <c r="C3" s="4">
        <f t="shared" ref="C3:C15" si="9">B3*1.2</f>
        <v>492</v>
      </c>
      <c r="D3" s="4">
        <f t="shared" si="2"/>
        <v>590.4</v>
      </c>
      <c r="E3" s="16">
        <f t="shared" si="3"/>
        <v>4250000</v>
      </c>
      <c r="F3" s="10">
        <f t="shared" si="4"/>
        <v>10366</v>
      </c>
      <c r="G3" s="10">
        <f t="shared" si="5"/>
        <v>8638</v>
      </c>
      <c r="H3" s="10">
        <f t="shared" si="6"/>
        <v>7199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410</v>
      </c>
      <c r="R3" s="2">
        <v>4250000</v>
      </c>
      <c r="S3" s="8"/>
      <c r="T3" s="8"/>
    </row>
    <row r="4" spans="1:23" x14ac:dyDescent="0.25">
      <c r="A4" s="4">
        <f t="shared" si="0"/>
        <v>0</v>
      </c>
      <c r="B4" s="4">
        <f t="shared" si="1"/>
        <v>560</v>
      </c>
      <c r="C4" s="4">
        <f t="shared" si="9"/>
        <v>672</v>
      </c>
      <c r="D4" s="4">
        <f t="shared" si="2"/>
        <v>806.4</v>
      </c>
      <c r="E4" s="16">
        <f t="shared" si="3"/>
        <v>5320000</v>
      </c>
      <c r="F4" s="10">
        <f t="shared" si="4"/>
        <v>9500</v>
      </c>
      <c r="G4" s="10">
        <f t="shared" si="5"/>
        <v>7917</v>
      </c>
      <c r="H4" s="10">
        <f t="shared" si="6"/>
        <v>6597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560</v>
      </c>
      <c r="R4" s="2">
        <v>5320000</v>
      </c>
      <c r="S4" s="8"/>
      <c r="T4" s="8"/>
    </row>
    <row r="5" spans="1:23" x14ac:dyDescent="0.25">
      <c r="A5" s="4">
        <f t="shared" si="0"/>
        <v>0</v>
      </c>
      <c r="B5" s="4">
        <f t="shared" si="1"/>
        <v>560</v>
      </c>
      <c r="C5" s="4">
        <f t="shared" si="9"/>
        <v>672</v>
      </c>
      <c r="D5" s="4">
        <f t="shared" si="2"/>
        <v>806.4</v>
      </c>
      <c r="E5" s="16">
        <f t="shared" si="3"/>
        <v>5800000</v>
      </c>
      <c r="F5" s="10">
        <f t="shared" si="4"/>
        <v>10357</v>
      </c>
      <c r="G5" s="10">
        <f t="shared" si="5"/>
        <v>8631</v>
      </c>
      <c r="H5" s="10">
        <f t="shared" si="6"/>
        <v>7192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560</v>
      </c>
      <c r="R5" s="2">
        <v>5800000</v>
      </c>
      <c r="S5" s="8"/>
      <c r="T5" s="8"/>
    </row>
    <row r="6" spans="1:23" x14ac:dyDescent="0.25">
      <c r="A6" s="4">
        <f t="shared" si="0"/>
        <v>0</v>
      </c>
      <c r="B6" s="4">
        <f t="shared" si="1"/>
        <v>560</v>
      </c>
      <c r="C6" s="4">
        <f t="shared" si="9"/>
        <v>672</v>
      </c>
      <c r="D6" s="4">
        <f t="shared" si="2"/>
        <v>806.4</v>
      </c>
      <c r="E6" s="16">
        <f t="shared" si="3"/>
        <v>5949000</v>
      </c>
      <c r="F6" s="15">
        <f t="shared" si="4"/>
        <v>10623</v>
      </c>
      <c r="G6" s="15">
        <f t="shared" si="5"/>
        <v>8853</v>
      </c>
      <c r="H6" s="10">
        <f t="shared" si="6"/>
        <v>7377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560</v>
      </c>
      <c r="R6" s="2">
        <v>5949000</v>
      </c>
      <c r="S6" s="8"/>
      <c r="T6" s="8"/>
    </row>
    <row r="7" spans="1:23" x14ac:dyDescent="0.25">
      <c r="A7" s="4">
        <f t="shared" si="0"/>
        <v>0</v>
      </c>
      <c r="B7" s="4">
        <f t="shared" si="1"/>
        <v>386</v>
      </c>
      <c r="C7" s="4">
        <f t="shared" si="9"/>
        <v>463.2</v>
      </c>
      <c r="D7" s="4">
        <f t="shared" si="2"/>
        <v>555.83999999999992</v>
      </c>
      <c r="E7" s="16">
        <f t="shared" si="3"/>
        <v>3762277</v>
      </c>
      <c r="F7" s="10">
        <f t="shared" si="4"/>
        <v>9747</v>
      </c>
      <c r="G7" s="10">
        <f t="shared" si="5"/>
        <v>8122</v>
      </c>
      <c r="H7" s="10">
        <f t="shared" si="6"/>
        <v>6769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386</v>
      </c>
      <c r="R7" s="2">
        <v>3762277</v>
      </c>
      <c r="S7" s="8"/>
      <c r="T7" s="8"/>
    </row>
    <row r="8" spans="1:23" x14ac:dyDescent="0.25">
      <c r="A8" s="4">
        <f t="shared" si="0"/>
        <v>0</v>
      </c>
      <c r="B8" s="4">
        <f t="shared" si="1"/>
        <v>386</v>
      </c>
      <c r="C8" s="4">
        <f t="shared" si="9"/>
        <v>463.2</v>
      </c>
      <c r="D8" s="4">
        <f t="shared" si="2"/>
        <v>555.83999999999992</v>
      </c>
      <c r="E8" s="16">
        <f t="shared" si="3"/>
        <v>3624286</v>
      </c>
      <c r="F8" s="10">
        <f t="shared" si="4"/>
        <v>9389</v>
      </c>
      <c r="G8" s="10">
        <f t="shared" si="5"/>
        <v>7824</v>
      </c>
      <c r="H8" s="10">
        <f t="shared" si="6"/>
        <v>6520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386</v>
      </c>
      <c r="R8" s="2">
        <v>3624286</v>
      </c>
      <c r="S8" s="8"/>
      <c r="T8" s="8"/>
    </row>
    <row r="9" spans="1:23" x14ac:dyDescent="0.25">
      <c r="A9" s="4">
        <f t="shared" si="0"/>
        <v>0</v>
      </c>
      <c r="B9" s="4">
        <f t="shared" si="1"/>
        <v>560</v>
      </c>
      <c r="C9" s="4">
        <f t="shared" si="9"/>
        <v>672</v>
      </c>
      <c r="D9" s="4">
        <f t="shared" si="2"/>
        <v>806.4</v>
      </c>
      <c r="E9" s="16">
        <f t="shared" si="3"/>
        <v>5343048</v>
      </c>
      <c r="F9" s="15">
        <f t="shared" si="4"/>
        <v>9541</v>
      </c>
      <c r="G9" s="10">
        <f t="shared" si="5"/>
        <v>7951</v>
      </c>
      <c r="H9" s="10">
        <f t="shared" si="6"/>
        <v>6626</v>
      </c>
      <c r="I9" s="10" t="e">
        <f>#REF!</f>
        <v>#REF!</v>
      </c>
      <c r="J9" s="4" t="str">
        <f t="shared" si="7"/>
        <v>25.07.24</v>
      </c>
      <c r="O9">
        <v>0</v>
      </c>
      <c r="P9">
        <f t="shared" si="8"/>
        <v>0</v>
      </c>
      <c r="Q9">
        <v>560</v>
      </c>
      <c r="R9" s="2">
        <v>5343048</v>
      </c>
      <c r="S9" s="8" t="s">
        <v>22</v>
      </c>
      <c r="T9" s="8"/>
      <c r="U9" s="2">
        <f>R9+374100+30000</f>
        <v>5747148</v>
      </c>
      <c r="V9">
        <f>U9/Q9</f>
        <v>10262.764285714286</v>
      </c>
      <c r="W9">
        <f>F9*1.2</f>
        <v>11449.199999999999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3" x14ac:dyDescent="0.25">
      <c r="E16" s="8"/>
      <c r="F16" s="8"/>
      <c r="G16" s="8"/>
      <c r="H16" s="8"/>
      <c r="I16" s="8"/>
    </row>
    <row r="17" spans="7:24" x14ac:dyDescent="0.25">
      <c r="G17" t="s">
        <v>13</v>
      </c>
    </row>
    <row r="19" spans="7:24" x14ac:dyDescent="0.25">
      <c r="G19" t="s">
        <v>14</v>
      </c>
      <c r="H19">
        <v>560</v>
      </c>
    </row>
    <row r="20" spans="7:24" x14ac:dyDescent="0.25">
      <c r="G20" t="s">
        <v>15</v>
      </c>
      <c r="H20">
        <v>10500</v>
      </c>
    </row>
    <row r="21" spans="7:24" x14ac:dyDescent="0.25">
      <c r="G21" t="s">
        <v>16</v>
      </c>
      <c r="H21">
        <f>H20*H19</f>
        <v>5880000</v>
      </c>
      <c r="I21">
        <f>H21*98%</f>
        <v>5762400</v>
      </c>
    </row>
    <row r="22" spans="7:24" x14ac:dyDescent="0.25">
      <c r="G22" s="6"/>
      <c r="H22" s="6"/>
    </row>
    <row r="24" spans="7:24" x14ac:dyDescent="0.25">
      <c r="I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H27">
        <v>4878762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H28">
        <v>292800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20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21</v>
      </c>
      <c r="H30">
        <f>SUM(H27:H29)</f>
        <v>5201562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2024-08-08T07:10:29Z</dcterms:modified>
</cp:coreProperties>
</file>