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bernath\Gangadas Ganesha Pate\"/>
    </mc:Choice>
  </mc:AlternateContent>
  <xr:revisionPtr revIDLastSave="0" documentId="13_ncr:1_{A243C979-1F0B-4184-826C-49C2AC68D99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8" i="4" l="1"/>
  <c r="P27" i="4" l="1"/>
  <c r="P26" i="4"/>
  <c r="P25" i="4"/>
  <c r="P24" i="4"/>
  <c r="Q11" i="4"/>
  <c r="P11" i="4"/>
  <c r="P10" i="4"/>
  <c r="Q10" i="4" s="1"/>
  <c r="Q9" i="4"/>
  <c r="Q8" i="4"/>
  <c r="Q7" i="4"/>
  <c r="T6" i="4"/>
  <c r="T5" i="4"/>
  <c r="P3" i="4"/>
  <c r="H20" i="4"/>
  <c r="I20" i="4" s="1"/>
  <c r="B9" i="4" l="1"/>
  <c r="C9" i="4" s="1"/>
  <c r="D9" i="4" s="1"/>
  <c r="J9" i="4"/>
  <c r="I9" i="4"/>
  <c r="E9" i="4"/>
  <c r="A9" i="4"/>
  <c r="H9" i="4" l="1"/>
  <c r="F9" i="4"/>
  <c r="G9" i="4"/>
  <c r="F18" i="4"/>
  <c r="Q12" i="4" l="1"/>
  <c r="P12" i="4"/>
  <c r="P6" i="4"/>
  <c r="P5" i="4"/>
  <c r="Q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<sst xmlns="http://schemas.openxmlformats.org/spreadsheetml/2006/main" count="155" uniqueCount="28">
  <si>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</si>
  <si>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</si>
  <si>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</si>
  <si>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</si>
  <si>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</si>
  <si>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</si>
  <si>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</si>
  <si>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</si>
  <si>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</si>
  <si>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</si>
  <si>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</si>
  <si>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</si>
  <si>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</si>
  <si>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</si>
  <si>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 on ca</t>
  </si>
  <si>
    <t>fmv</t>
  </si>
  <si>
    <t xml:space="preserve">Ground Floor, Udyog Bhavan - 2, Ambernath Industrial Area, Plot No. K - 2, Village - Jambivali, Taluka - Ambernath, </t>
  </si>
  <si>
    <t>deed of  assignment  - 25.03.2019</t>
  </si>
  <si>
    <t>av</t>
  </si>
  <si>
    <t>16.07.24</t>
  </si>
  <si>
    <t>20.12.23</t>
  </si>
  <si>
    <t>mca</t>
  </si>
  <si>
    <t>loft</t>
  </si>
  <si>
    <t>unit</t>
  </si>
  <si>
    <t>otla</t>
  </si>
  <si>
    <t>yoc - 2014 - customer and share cert</t>
  </si>
  <si>
    <t>ground</t>
  </si>
  <si>
    <t>second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</si>
</sst>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4" fillId="0" borderId="0" xfId="0" applyFont="1"/>
    <xf numFmtId="0" fontId="0" fillId="3" borderId="0" xfId="0" applyFill="1" applyAlignment="1">
      <alignment wrapText="1"/>
    </xf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49</xdr:row>
      <xdr:rowOff>125081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48E365-4881-4B88-AC0E-9436876D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53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F07C92-8128-4411-A644-35C89CD0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48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3F2A10-6E9E-41C0-BF2E-DB8A4AD94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A5CB60-9610-419E-881A-16AC3F68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55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98684B-B17B-4C38-B0F6-0863A100F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201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811CF8-C239-481C-B9F4-E485C655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25155-EF37-49D7-A6C8-54A531FB8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05597-A180-4621-97F1-494A4F3C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382244</xdr:colOff>
      <xdr:row>48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8515B-3F24-44CD-9688-DBF14BADF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1664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I9" sqref="I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5703125" customWidth="1"/>
  </cols>
  <sheetData>
    <row r="1" spans="1:21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K1" s="17"/>
      <c r="L1" s="17"/>
      <c r="M1" s="17"/>
      <c r="N1" s="17" t="s">
        <v>7</v>
      </c>
      <c r="O1" s="17" t="s">
        <v>4</v>
      </c>
      <c r="P1" s="17" t="s">
        <v>5</v>
      </c>
      <c r="Q1" s="17" t="s">
        <v>6</v>
      </c>
      <c r="R1" s="17" t="s">
        <v>1</v>
      </c>
      <c r="S1" s="17" t="s">
        <v>3</v>
      </c>
    </row>
    <row r="2" spans="1:21" x14ac:dyDescent="0.25">
      <c r="A2" s="3">
        <f t="shared" ref="A2:A15" si="0">N2</f>
        <v>0</v>
      </c>
      <c r="B2" s="3">
        <f t="shared" ref="B2:B15" si="1">Q2</f>
        <v>790</v>
      </c>
      <c r="C2" s="3">
        <f>B2*1.2</f>
        <v>948</v>
      </c>
      <c r="D2" s="3">
        <f t="shared" ref="D2:D13" si="2">C2*1.2</f>
        <v>1137.5999999999999</v>
      </c>
      <c r="E2" s="4">
        <f t="shared" ref="E2:E13" si="3">R2</f>
        <v>3800000</v>
      </c>
      <c r="F2" s="9">
        <f t="shared" ref="F2:F13" si="4">ROUND((E2/B2),0)</f>
        <v>4810</v>
      </c>
      <c r="G2" s="9">
        <f t="shared" ref="G2:G13" si="5">ROUND((E2/C2),0)</f>
        <v>4008</v>
      </c>
      <c r="H2" s="9">
        <f t="shared" ref="H2:H13" si="6">ROUND((E2/D2),0)</f>
        <v>3340</v>
      </c>
      <c r="I2" s="9" t="e">
        <f>#REF!</f>
        <v>#REF!</v>
      </c>
      <c r="J2" s="9">
        <f t="shared" ref="J2:J13" si="7">S2</f>
        <v>0</v>
      </c>
      <c r="K2" s="7"/>
      <c r="L2" s="7"/>
      <c r="M2" s="7"/>
      <c r="N2" s="7"/>
      <c r="O2" s="7">
        <v>0</v>
      </c>
      <c r="P2" s="7">
        <f t="shared" ref="P2:P12" si="8">O2/1.2</f>
        <v>0</v>
      </c>
      <c r="Q2" s="7">
        <v>790</v>
      </c>
      <c r="R2" s="18">
        <v>3800000</v>
      </c>
      <c r="S2" s="7"/>
      <c r="T2" s="7"/>
    </row>
    <row r="3" spans="1:21" x14ac:dyDescent="0.25">
      <c r="A3" s="3">
        <f t="shared" si="0"/>
        <v>0</v>
      </c>
      <c r="B3" s="3">
        <f t="shared" si="1"/>
        <v>1000</v>
      </c>
      <c r="C3" s="3">
        <f t="shared" ref="C3:C15" si="9">B3*1.2</f>
        <v>1200</v>
      </c>
      <c r="D3" s="3">
        <f t="shared" si="2"/>
        <v>1440</v>
      </c>
      <c r="E3" s="15">
        <f t="shared" si="3"/>
        <v>3000000</v>
      </c>
      <c r="F3" s="9">
        <f t="shared" si="4"/>
        <v>3000</v>
      </c>
      <c r="G3" s="9">
        <f t="shared" si="5"/>
        <v>2500</v>
      </c>
      <c r="H3" s="9">
        <f t="shared" si="6"/>
        <v>2083</v>
      </c>
      <c r="I3" s="9" t="e">
        <f>#REF!</f>
        <v>#REF!</v>
      </c>
      <c r="J3" s="9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1000</v>
      </c>
      <c r="R3" s="18">
        <v>3000000</v>
      </c>
      <c r="S3" s="7"/>
      <c r="T3" s="7"/>
    </row>
    <row r="4" spans="1:21" x14ac:dyDescent="0.25">
      <c r="A4" s="3">
        <f t="shared" si="0"/>
        <v>0</v>
      </c>
      <c r="B4" s="3">
        <f t="shared" si="1"/>
        <v>958.33333333333337</v>
      </c>
      <c r="C4" s="3">
        <f t="shared" si="9"/>
        <v>1150</v>
      </c>
      <c r="D4" s="3">
        <f t="shared" si="2"/>
        <v>1380</v>
      </c>
      <c r="E4" s="15">
        <f t="shared" si="3"/>
        <v>3800000</v>
      </c>
      <c r="F4" s="9">
        <f t="shared" si="4"/>
        <v>3965</v>
      </c>
      <c r="G4" s="9">
        <f t="shared" si="5"/>
        <v>3304</v>
      </c>
      <c r="H4" s="9">
        <f t="shared" si="6"/>
        <v>2754</v>
      </c>
      <c r="I4" s="9" t="e">
        <f>#REF!</f>
        <v>#REF!</v>
      </c>
      <c r="J4" s="9">
        <f t="shared" si="7"/>
        <v>0</v>
      </c>
      <c r="K4" s="7"/>
      <c r="L4" s="7"/>
      <c r="M4" s="7"/>
      <c r="N4" s="7"/>
      <c r="O4" s="7">
        <v>0</v>
      </c>
      <c r="P4" s="7">
        <v>1150</v>
      </c>
      <c r="Q4" s="7">
        <f t="shared" ref="Q4:Q12" si="10">P4/1.2</f>
        <v>958.33333333333337</v>
      </c>
      <c r="R4" s="18">
        <v>3800000</v>
      </c>
      <c r="S4" s="7"/>
      <c r="T4" s="7"/>
    </row>
    <row r="5" spans="1:21" x14ac:dyDescent="0.25">
      <c r="A5" s="3">
        <f t="shared" si="0"/>
        <v>0</v>
      </c>
      <c r="B5" s="3">
        <f t="shared" si="1"/>
        <v>467</v>
      </c>
      <c r="C5" s="3">
        <f t="shared" si="9"/>
        <v>560.4</v>
      </c>
      <c r="D5" s="3">
        <f t="shared" si="2"/>
        <v>672.4799999999999</v>
      </c>
      <c r="E5" s="15">
        <f t="shared" si="3"/>
        <v>2450000</v>
      </c>
      <c r="F5" s="9">
        <f t="shared" si="4"/>
        <v>5246</v>
      </c>
      <c r="G5" s="9">
        <f t="shared" si="5"/>
        <v>4372</v>
      </c>
      <c r="H5" s="9">
        <f t="shared" si="6"/>
        <v>3643</v>
      </c>
      <c r="I5" s="9" t="e">
        <f>#REF!</f>
        <v>#REF!</v>
      </c>
      <c r="J5" s="9" t="str">
        <f t="shared" si="7"/>
        <v>16.07.24</v>
      </c>
      <c r="K5" s="7"/>
      <c r="L5" s="7"/>
      <c r="M5" s="7"/>
      <c r="N5" s="7"/>
      <c r="O5" s="7">
        <v>0</v>
      </c>
      <c r="P5" s="7">
        <f t="shared" si="8"/>
        <v>0</v>
      </c>
      <c r="Q5" s="7">
        <v>467</v>
      </c>
      <c r="R5" s="18">
        <v>2450000</v>
      </c>
      <c r="S5" s="7" t="s">
        <v>19</v>
      </c>
      <c r="T5" s="7">
        <f>F5*1.1</f>
        <v>5770.6</v>
      </c>
      <c r="U5" t="s">
        <v>27</v>
      </c>
    </row>
    <row r="6" spans="1:21" x14ac:dyDescent="0.25">
      <c r="A6" s="3">
        <f t="shared" si="0"/>
        <v>0</v>
      </c>
      <c r="B6" s="3">
        <f t="shared" si="1"/>
        <v>467</v>
      </c>
      <c r="C6" s="3">
        <f t="shared" si="9"/>
        <v>560.4</v>
      </c>
      <c r="D6" s="3">
        <f t="shared" si="2"/>
        <v>672.4799999999999</v>
      </c>
      <c r="E6" s="15">
        <f t="shared" si="3"/>
        <v>4036000</v>
      </c>
      <c r="F6" s="14">
        <f t="shared" si="4"/>
        <v>8642</v>
      </c>
      <c r="G6" s="9">
        <f t="shared" si="5"/>
        <v>7202</v>
      </c>
      <c r="H6" s="9">
        <f t="shared" si="6"/>
        <v>6002</v>
      </c>
      <c r="I6" s="9" t="e">
        <f>#REF!</f>
        <v>#REF!</v>
      </c>
      <c r="J6" s="9" t="str">
        <f t="shared" si="7"/>
        <v>20.12.23</v>
      </c>
      <c r="K6" s="7"/>
      <c r="L6" s="7"/>
      <c r="M6" s="7"/>
      <c r="N6" s="7"/>
      <c r="O6" s="7">
        <v>0</v>
      </c>
      <c r="P6" s="7">
        <f t="shared" si="8"/>
        <v>0</v>
      </c>
      <c r="Q6" s="7">
        <v>467</v>
      </c>
      <c r="R6" s="18">
        <v>4036000</v>
      </c>
      <c r="S6" s="7" t="s">
        <v>20</v>
      </c>
      <c r="T6" s="7">
        <f>F6*1.1</f>
        <v>9506.2000000000007</v>
      </c>
      <c r="U6" t="s">
        <v>26</v>
      </c>
    </row>
    <row r="7" spans="1:21" x14ac:dyDescent="0.25">
      <c r="A7" s="3">
        <f t="shared" si="0"/>
        <v>0</v>
      </c>
      <c r="B7" s="3">
        <f t="shared" si="1"/>
        <v>1283.3333333333335</v>
      </c>
      <c r="C7" s="3">
        <f t="shared" si="9"/>
        <v>1540.0000000000002</v>
      </c>
      <c r="D7" s="3">
        <f t="shared" si="2"/>
        <v>1848.0000000000002</v>
      </c>
      <c r="E7" s="15">
        <f t="shared" si="3"/>
        <v>8000000</v>
      </c>
      <c r="F7" s="9">
        <f t="shared" si="4"/>
        <v>6234</v>
      </c>
      <c r="G7" s="9">
        <f t="shared" si="5"/>
        <v>5195</v>
      </c>
      <c r="H7" s="9">
        <f t="shared" si="6"/>
        <v>4329</v>
      </c>
      <c r="I7" s="9" t="e">
        <f>#REF!</f>
        <v>#REF!</v>
      </c>
      <c r="J7" s="9">
        <f t="shared" si="7"/>
        <v>0</v>
      </c>
      <c r="K7" s="7"/>
      <c r="L7" s="7"/>
      <c r="M7" s="7"/>
      <c r="N7" s="7"/>
      <c r="O7" s="7">
        <v>0</v>
      </c>
      <c r="P7" s="7">
        <v>1540</v>
      </c>
      <c r="Q7" s="7">
        <f t="shared" ref="Q7:Q11" si="11">P7/1.2</f>
        <v>1283.3333333333335</v>
      </c>
      <c r="R7" s="18">
        <v>8000000</v>
      </c>
      <c r="S7" s="7"/>
      <c r="T7" s="7"/>
    </row>
    <row r="8" spans="1:21" x14ac:dyDescent="0.25">
      <c r="A8" s="3">
        <f t="shared" si="0"/>
        <v>0</v>
      </c>
      <c r="B8" s="3">
        <f t="shared" si="1"/>
        <v>2750</v>
      </c>
      <c r="C8" s="3">
        <f t="shared" si="9"/>
        <v>3300</v>
      </c>
      <c r="D8" s="3">
        <f t="shared" si="2"/>
        <v>3960</v>
      </c>
      <c r="E8" s="15">
        <f t="shared" si="3"/>
        <v>30000000</v>
      </c>
      <c r="F8" s="14">
        <f t="shared" si="4"/>
        <v>10909</v>
      </c>
      <c r="G8" s="9">
        <f t="shared" si="5"/>
        <v>9091</v>
      </c>
      <c r="H8" s="14">
        <f t="shared" si="6"/>
        <v>7576</v>
      </c>
      <c r="I8" s="9" t="e">
        <f>#REF!</f>
        <v>#REF!</v>
      </c>
      <c r="J8" s="9">
        <f t="shared" si="7"/>
        <v>0</v>
      </c>
      <c r="K8" s="7"/>
      <c r="L8" s="7"/>
      <c r="M8" s="7"/>
      <c r="N8" s="7"/>
      <c r="O8" s="7">
        <v>0</v>
      </c>
      <c r="P8" s="7">
        <v>3300</v>
      </c>
      <c r="Q8" s="7">
        <f t="shared" si="11"/>
        <v>2750</v>
      </c>
      <c r="R8" s="18">
        <v>30000000</v>
      </c>
      <c r="S8" s="7"/>
      <c r="T8" s="7"/>
    </row>
    <row r="9" spans="1:21" x14ac:dyDescent="0.25">
      <c r="A9" s="3">
        <f t="shared" ref="A9" si="12">N9</f>
        <v>0</v>
      </c>
      <c r="B9" s="3">
        <f t="shared" ref="B9" si="13">Q9</f>
        <v>416.66666666666669</v>
      </c>
      <c r="C9" s="3">
        <f t="shared" ref="C9" si="14">B9*1.2</f>
        <v>500</v>
      </c>
      <c r="D9" s="3">
        <f t="shared" ref="D9" si="15">C9*1.2</f>
        <v>600</v>
      </c>
      <c r="E9" s="15">
        <f t="shared" ref="E9" si="16">R9</f>
        <v>3500000</v>
      </c>
      <c r="F9" s="14">
        <f t="shared" ref="F9" si="17">ROUND((E9/B9),0)</f>
        <v>8400</v>
      </c>
      <c r="G9" s="9">
        <f t="shared" ref="G9" si="18">ROUND((E9/C9),0)</f>
        <v>7000</v>
      </c>
      <c r="H9" s="9">
        <f t="shared" ref="H9" si="19">ROUND((E9/D9),0)</f>
        <v>5833</v>
      </c>
      <c r="I9" s="9" t="e">
        <f>#REF!</f>
        <v>#REF!</v>
      </c>
      <c r="J9" s="9">
        <f t="shared" ref="J9" si="20">S9</f>
        <v>0</v>
      </c>
      <c r="K9" s="7"/>
      <c r="L9" s="7"/>
      <c r="M9" s="7"/>
      <c r="N9" s="7"/>
      <c r="O9" s="7">
        <v>0</v>
      </c>
      <c r="P9" s="7">
        <v>500</v>
      </c>
      <c r="Q9" s="7">
        <f t="shared" si="11"/>
        <v>416.66666666666669</v>
      </c>
      <c r="R9" s="18">
        <v>3500000</v>
      </c>
      <c r="S9" s="7"/>
      <c r="T9" s="7"/>
    </row>
    <row r="10" spans="1:21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K10" s="7"/>
      <c r="L10" s="7"/>
      <c r="M10" s="7"/>
      <c r="N10" s="7"/>
      <c r="O10" s="7">
        <v>0</v>
      </c>
      <c r="P10" s="7">
        <f t="shared" ref="P10:P11" si="21">O10/1.2</f>
        <v>0</v>
      </c>
      <c r="Q10" s="7">
        <f t="shared" si="11"/>
        <v>0</v>
      </c>
      <c r="R10" s="18">
        <v>0</v>
      </c>
      <c r="S10" s="7"/>
      <c r="T10" s="7"/>
    </row>
    <row r="11" spans="1:21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K11" s="7"/>
      <c r="L11" s="7"/>
      <c r="M11" s="7"/>
      <c r="N11" s="7"/>
      <c r="O11" s="7">
        <v>0</v>
      </c>
      <c r="P11" s="7">
        <f t="shared" si="21"/>
        <v>0</v>
      </c>
      <c r="Q11" s="7">
        <f t="shared" si="11"/>
        <v>0</v>
      </c>
      <c r="R11" s="18">
        <v>0</v>
      </c>
      <c r="S11" s="7"/>
      <c r="T11" s="7"/>
    </row>
    <row r="12" spans="1:21" x14ac:dyDescent="0.25">
      <c r="A12" s="3">
        <f t="shared" si="0"/>
        <v>0</v>
      </c>
      <c r="B12" s="3">
        <f t="shared" si="1"/>
        <v>0</v>
      </c>
      <c r="C12" s="3">
        <f t="shared" si="9"/>
        <v>0</v>
      </c>
      <c r="D12" s="3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K12" s="7"/>
      <c r="L12" s="7"/>
      <c r="M12" s="7"/>
      <c r="N12" s="7"/>
      <c r="O12" s="7">
        <v>0</v>
      </c>
      <c r="P12" s="7">
        <f t="shared" si="8"/>
        <v>0</v>
      </c>
      <c r="Q12" s="7">
        <f t="shared" si="10"/>
        <v>0</v>
      </c>
      <c r="R12" s="18">
        <v>0</v>
      </c>
      <c r="S12" s="7"/>
      <c r="T12" s="7"/>
    </row>
    <row r="13" spans="1:21" x14ac:dyDescent="0.25">
      <c r="A13" s="3">
        <f t="shared" si="0"/>
        <v>0</v>
      </c>
      <c r="B13" s="3">
        <f t="shared" si="1"/>
        <v>0</v>
      </c>
      <c r="C13" s="3">
        <f t="shared" si="9"/>
        <v>0</v>
      </c>
      <c r="D13" s="3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K13" s="7"/>
      <c r="L13" s="7"/>
      <c r="M13" s="7"/>
      <c r="N13" s="7"/>
      <c r="O13" s="7">
        <v>0</v>
      </c>
      <c r="P13" s="7">
        <f t="shared" ref="P13" si="22">O13/1.2</f>
        <v>0</v>
      </c>
      <c r="Q13" s="7">
        <f t="shared" ref="Q13" si="23">P13/1.2</f>
        <v>0</v>
      </c>
      <c r="R13" s="18">
        <v>0</v>
      </c>
      <c r="S13" s="7"/>
      <c r="T13" s="7"/>
    </row>
    <row r="14" spans="1:21" x14ac:dyDescent="0.25">
      <c r="A14" s="3">
        <f t="shared" si="0"/>
        <v>0</v>
      </c>
      <c r="B14" s="3">
        <f t="shared" si="1"/>
        <v>0</v>
      </c>
      <c r="C14" s="3">
        <f t="shared" si="9"/>
        <v>0</v>
      </c>
      <c r="D14" s="3">
        <f t="shared" ref="D14:D15" si="24">C14*1.2</f>
        <v>0</v>
      </c>
      <c r="E14" s="15">
        <f t="shared" ref="E14:E15" si="25">R14</f>
        <v>0</v>
      </c>
      <c r="F14" s="9" t="e">
        <f t="shared" ref="F14:F15" si="26">ROUND((E14/B14),0)</f>
        <v>#DIV/0!</v>
      </c>
      <c r="G14" s="9" t="e">
        <f t="shared" ref="G14:G15" si="27">ROUND((E14/C14),0)</f>
        <v>#DIV/0!</v>
      </c>
      <c r="H14" s="9" t="e">
        <f t="shared" ref="H14:H15" si="28">ROUND((E14/D14),0)</f>
        <v>#DIV/0!</v>
      </c>
      <c r="I14" s="9" t="e">
        <f>#REF!</f>
        <v>#REF!</v>
      </c>
      <c r="J14" s="9">
        <f t="shared" ref="J14:J15" si="29">S14</f>
        <v>0</v>
      </c>
      <c r="K14" s="7"/>
      <c r="L14" s="7"/>
      <c r="M14" s="7"/>
      <c r="N14" s="7"/>
      <c r="O14" s="7">
        <v>0</v>
      </c>
      <c r="P14" s="7">
        <f t="shared" ref="P14:P15" si="30">O14/1.2</f>
        <v>0</v>
      </c>
      <c r="Q14" s="7">
        <f t="shared" ref="Q14:Q15" si="31">P14/1.2</f>
        <v>0</v>
      </c>
      <c r="R14" s="18">
        <v>0</v>
      </c>
      <c r="S14" s="7"/>
      <c r="T14" s="7"/>
    </row>
    <row r="15" spans="1:21" x14ac:dyDescent="0.25">
      <c r="A15" s="3">
        <f t="shared" si="0"/>
        <v>0</v>
      </c>
      <c r="B15" s="3">
        <f t="shared" si="1"/>
        <v>0</v>
      </c>
      <c r="C15" s="3">
        <f t="shared" si="9"/>
        <v>0</v>
      </c>
      <c r="D15" s="3">
        <f t="shared" si="24"/>
        <v>0</v>
      </c>
      <c r="E15" s="15">
        <f t="shared" si="25"/>
        <v>0</v>
      </c>
      <c r="F15" s="9" t="e">
        <f t="shared" si="26"/>
        <v>#DIV/0!</v>
      </c>
      <c r="G15" s="9" t="e">
        <f t="shared" si="27"/>
        <v>#DIV/0!</v>
      </c>
      <c r="H15" s="9" t="e">
        <f t="shared" si="28"/>
        <v>#DIV/0!</v>
      </c>
      <c r="I15" s="9" t="e">
        <f>#REF!</f>
        <v>#REF!</v>
      </c>
      <c r="J15" s="9">
        <f t="shared" si="29"/>
        <v>0</v>
      </c>
      <c r="K15" s="7"/>
      <c r="L15" s="7"/>
      <c r="M15" s="7"/>
      <c r="N15" s="7"/>
      <c r="O15" s="7">
        <v>0</v>
      </c>
      <c r="P15" s="7">
        <f t="shared" si="30"/>
        <v>0</v>
      </c>
      <c r="Q15" s="7">
        <f t="shared" si="31"/>
        <v>0</v>
      </c>
      <c r="R15" s="18">
        <v>0</v>
      </c>
      <c r="S15" s="7"/>
      <c r="T15" s="7"/>
    </row>
    <row r="16" spans="1:21" x14ac:dyDescent="0.25"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6:24" ht="16.5" x14ac:dyDescent="0.25">
      <c r="G17" s="16" t="s">
        <v>16</v>
      </c>
    </row>
    <row r="18" spans="6:24" x14ac:dyDescent="0.25">
      <c r="F18" s="6">
        <f>H18*1.2</f>
        <v>560.4</v>
      </c>
      <c r="G18" t="s">
        <v>13</v>
      </c>
      <c r="H18">
        <v>467</v>
      </c>
      <c r="I18">
        <f>H18*1.2</f>
        <v>560.4</v>
      </c>
    </row>
    <row r="19" spans="6:24" x14ac:dyDescent="0.25">
      <c r="G19" t="s">
        <v>14</v>
      </c>
      <c r="H19">
        <v>9000</v>
      </c>
    </row>
    <row r="20" spans="6:24" x14ac:dyDescent="0.25">
      <c r="G20" t="s">
        <v>15</v>
      </c>
      <c r="H20">
        <f>H19*H18</f>
        <v>4203000</v>
      </c>
      <c r="I20">
        <f>H20*90%</f>
        <v>3782700</v>
      </c>
    </row>
    <row r="22" spans="6:24" x14ac:dyDescent="0.25">
      <c r="G22" s="5"/>
      <c r="H22" s="5"/>
    </row>
    <row r="23" spans="6:24" x14ac:dyDescent="0.25">
      <c r="J23" t="s">
        <v>21</v>
      </c>
    </row>
    <row r="24" spans="6:24" x14ac:dyDescent="0.25">
      <c r="G24" t="s">
        <v>25</v>
      </c>
      <c r="J24" t="s">
        <v>22</v>
      </c>
      <c r="N24">
        <v>3.9</v>
      </c>
      <c r="O24">
        <v>3.66</v>
      </c>
      <c r="P24" s="10">
        <f>O24*N24</f>
        <v>14.274000000000001</v>
      </c>
      <c r="Q24" s="10"/>
      <c r="R24" s="12"/>
      <c r="T24" s="10"/>
      <c r="U24" s="10"/>
      <c r="V24" s="10"/>
      <c r="W24" s="10"/>
      <c r="X24" s="10"/>
    </row>
    <row r="25" spans="6:24" x14ac:dyDescent="0.25">
      <c r="J25" t="s">
        <v>23</v>
      </c>
      <c r="N25">
        <v>3.64</v>
      </c>
      <c r="O25">
        <v>11.74</v>
      </c>
      <c r="P25" s="10">
        <f t="shared" ref="P25:P26" si="32">O25*N25</f>
        <v>42.733600000000003</v>
      </c>
      <c r="Q25" s="10"/>
      <c r="R25" s="13"/>
      <c r="T25" s="13"/>
      <c r="U25" s="13"/>
      <c r="V25" s="10"/>
      <c r="W25" s="10"/>
      <c r="X25" s="10"/>
    </row>
    <row r="26" spans="6:24" x14ac:dyDescent="0.25">
      <c r="G26" t="s">
        <v>17</v>
      </c>
      <c r="J26" t="s">
        <v>24</v>
      </c>
      <c r="N26">
        <v>3.64</v>
      </c>
      <c r="O26">
        <v>1.0900000000000001</v>
      </c>
      <c r="P26" s="10">
        <f t="shared" si="32"/>
        <v>3.9676000000000005</v>
      </c>
      <c r="Q26" s="10"/>
      <c r="R26" s="10"/>
      <c r="T26" s="10"/>
      <c r="U26" s="10"/>
      <c r="V26" s="10"/>
      <c r="W26" s="10"/>
      <c r="X26" s="10"/>
    </row>
    <row r="27" spans="6:24" x14ac:dyDescent="0.25">
      <c r="G27" t="s">
        <v>18</v>
      </c>
      <c r="H27">
        <v>1563300</v>
      </c>
      <c r="P27" s="10">
        <f>SUM(P24:P26)</f>
        <v>60.975200000000001</v>
      </c>
      <c r="Q27" s="10"/>
      <c r="R27" s="10"/>
      <c r="T27" s="10"/>
      <c r="U27" s="10"/>
      <c r="V27" s="10"/>
      <c r="W27" s="10"/>
      <c r="X27" s="10"/>
    </row>
    <row r="28" spans="6:24" x14ac:dyDescent="0.25">
      <c r="P28" s="10"/>
      <c r="Q28" s="10"/>
      <c r="R28" s="11"/>
      <c r="T28" s="11"/>
      <c r="U28" s="11"/>
      <c r="V28" s="10"/>
      <c r="W28" s="10"/>
      <c r="X28" s="10"/>
    </row>
    <row r="29" spans="6:24" x14ac:dyDescent="0.25">
      <c r="P29" s="10"/>
      <c r="Q29" s="11"/>
      <c r="R29" s="10"/>
      <c r="T29" s="10"/>
      <c r="U29" s="10"/>
      <c r="V29" s="10"/>
      <c r="W29" s="10"/>
      <c r="X29" s="10"/>
    </row>
    <row r="30" spans="6:24" x14ac:dyDescent="0.25">
      <c r="P30" s="10"/>
      <c r="Q30" s="10"/>
      <c r="R30" s="10"/>
      <c r="T30" s="10"/>
      <c r="U30" s="10"/>
      <c r="V30" s="10"/>
      <c r="W30" s="10"/>
      <c r="X30" s="10"/>
    </row>
    <row r="31" spans="6:24" x14ac:dyDescent="0.25">
      <c r="P31" s="10"/>
      <c r="Q31" s="10"/>
      <c r="R31" s="10"/>
      <c r="T31" s="10"/>
      <c r="U31" s="10"/>
      <c r="V31" s="10"/>
      <c r="W31" s="10"/>
      <c r="X31" s="10"/>
    </row>
    <row r="32" spans="6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2024-08-13T05:46:00Z</dcterms:modified>
</cp:coreProperties>
</file>