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I\RBC Virar\PRASANNA VISHNU OGALE\"/>
    </mc:Choice>
  </mc:AlternateContent>
  <xr:revisionPtr revIDLastSave="0" documentId="13_ncr:1_{F1229EFD-AA06-4BB8-8A60-B53DCBBAF5C0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0" i="4" l="1"/>
  <c r="P20" i="4" l="1"/>
  <c r="Q20" i="4" s="1"/>
  <c r="J20" i="4"/>
  <c r="I20" i="4"/>
  <c r="Q19" i="4"/>
  <c r="P19" i="4"/>
  <c r="J19" i="4"/>
  <c r="I19" i="4"/>
  <c r="J10" i="4"/>
  <c r="I10" i="4"/>
  <c r="Q9" i="4"/>
  <c r="J9" i="4"/>
  <c r="I9" i="4"/>
  <c r="F19" i="23" l="1"/>
  <c r="C34" i="23"/>
  <c r="C33" i="23"/>
  <c r="C32" i="23"/>
  <c r="C30" i="23"/>
  <c r="Q8" i="4"/>
  <c r="Q7" i="4"/>
  <c r="P8" i="4"/>
  <c r="P7" i="4"/>
  <c r="Q6" i="4"/>
  <c r="Q5" i="4"/>
  <c r="Q4" i="4"/>
  <c r="Q3" i="4"/>
  <c r="Q2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20" i="4" l="1"/>
  <c r="G20" i="4"/>
  <c r="F20" i="4"/>
  <c r="G9" i="4"/>
  <c r="F9" i="4"/>
  <c r="H9" i="4"/>
  <c r="G10" i="4"/>
  <c r="F10" i="4"/>
  <c r="H4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F2" i="4"/>
  <c r="D14" i="4"/>
  <c r="G14" i="4"/>
  <c r="F4" i="4"/>
  <c r="H6" i="4"/>
  <c r="F8" i="4"/>
  <c r="F12" i="4"/>
  <c r="G13" i="4"/>
  <c r="H14" i="4"/>
  <c r="H7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E19" i="23" s="1"/>
  <c r="E20" i="23" s="1"/>
  <c r="C25" i="23" l="1"/>
  <c r="C20" i="23"/>
  <c r="C21" i="23"/>
  <c r="P21" i="4" l="1"/>
  <c r="Q21" i="4" s="1"/>
  <c r="J21" i="4"/>
  <c r="I21" i="4"/>
  <c r="E21" i="4"/>
  <c r="E19" i="4"/>
  <c r="P18" i="4"/>
  <c r="Q18" i="4" s="1"/>
  <c r="J18" i="4"/>
  <c r="I18" i="4"/>
  <c r="E18" i="4"/>
  <c r="E17" i="4"/>
  <c r="B17" i="4" l="1"/>
  <c r="F17" i="4" s="1"/>
  <c r="B19" i="4"/>
  <c r="F19" i="4" s="1"/>
  <c r="B18" i="4"/>
  <c r="B21" i="4"/>
  <c r="C21" i="4" l="1"/>
  <c r="G21" i="4" s="1"/>
  <c r="F21" i="4"/>
  <c r="C19" i="4"/>
  <c r="G19" i="4" s="1"/>
  <c r="C18" i="4"/>
  <c r="G18" i="4" s="1"/>
  <c r="F18" i="4"/>
  <c r="C17" i="4"/>
  <c r="G17" i="4" s="1"/>
  <c r="D21" i="4"/>
  <c r="H21" i="4" s="1"/>
  <c r="D18" i="4"/>
  <c r="H18" i="4" s="1"/>
  <c r="D17" i="4"/>
  <c r="H17" i="4" s="1"/>
  <c r="D19" i="4" l="1"/>
  <c r="H19" i="4" s="1"/>
</calcChain>
</file>

<file path=xl/sharedStrings.xml><?xml version="1.0" encoding="utf-8"?>
<sst xmlns="http://schemas.openxmlformats.org/spreadsheetml/2006/main" count="141" uniqueCount="93">
  <si>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</si>
  <si>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</si>
  <si>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</si>
  <si>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</si>
  <si>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</si>
  <si>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</si>
  <si>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</si>
  <si>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</si>
  <si>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</si>
  <si>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</si>
  <si>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</si>
  <si>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</si>
  <si>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</si>
  <si>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</si>
  <si>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</si>
  <si>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</si>
  <si>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</si>
  <si>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</si>
  <si>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</si>
  <si>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</si>
  <si>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</si>
  <si>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</si>
  <si>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</si>
  <si>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</si>
  <si>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</si>
  <si>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</si>
  <si>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</si>
  <si>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</si>
  <si>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</si>
  <si>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</si>
  <si>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</si>
  <si>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</si>
  <si>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</si>
  <si>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</si>
  <si>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</si>
  <si>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</si>
  <si>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</si>
  <si>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</si>
  <si>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</si>
  <si>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</si>
  <si>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</si>
  <si>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</si>
  <si>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</si>
  <si>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</si>
  <si>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</si>
  <si>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</si>
  <si>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</si>
  <si>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</si>
  <si>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</si>
  <si>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</si>
  <si>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</si>
  <si>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</si>
  <si>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</si>
  <si>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</si>
  <si>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</si>
  <si>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</si>
  <si>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</si>
  <si>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</si>
  <si>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</si>
  <si>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</si>
  <si>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</si>
  <si>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</si>
  <si>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</si>
  <si>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</si>
  <si>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</si>
  <si>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</si>
  <si>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</si>
  <si>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</si>
  <si>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</si>
  <si>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</si>
  <si>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</si>
  <si>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</si>
  <si>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</si>
  <si>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</si>
  <si>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</si>
  <si>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</si>
  <si>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</si>
  <si>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</si>
  <si>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</si>
  <si>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</si>
  <si>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</si>
  <si>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</si>
  <si>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</si>
  <si>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</si>
  <si>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IGR-15.07.24</t>
  </si>
  <si>
    <t>11.07.2024</t>
  </si>
  <si>
    <t>IGR-28.06.24</t>
  </si>
  <si>
    <t>IGR-19.04.24</t>
  </si>
  <si>
    <t>IGR-07.03.24</t>
  </si>
  <si>
    <t>RATE</t>
  </si>
  <si>
    <t>VALUE</t>
  </si>
  <si>
    <t>CAR PARK</t>
  </si>
  <si>
    <t>TOTAL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</si>
</sst>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6DDBC-E08D-4318-B17F-D7FBBE7C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362D2-F0B7-410D-9C1E-C6F2CEA6F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3CE94D-CBFB-49D2-AA9F-D9D558B4E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17956-532D-4F2E-8879-99EB32B49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12C2D0-BDA4-4ADC-8B81-7A341E3ED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398BE2-DABB-40AB-AD5F-34B3FCE0C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BCD04-9984-4831-AB12-1CD908AD8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10718</xdr:colOff>
      <xdr:row>45</xdr:row>
      <xdr:rowOff>39302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51FDBF-980F-4509-BE6E-B17E75DEF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45118" cy="8611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258402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269918-1221-4F26-9B72-D48E8CF8B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92802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Q28" sqref="P27:Q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Q4" sqref="Q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6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27000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24000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24000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27000</v>
      </c>
      <c r="D16" s="22"/>
    </row>
    <row r="17" spans="1:6" x14ac:dyDescent="0.25">
      <c r="B17" s="23"/>
      <c r="C17" s="24"/>
      <c r="D17" s="24"/>
    </row>
    <row r="18" spans="1:6" x14ac:dyDescent="0.25">
      <c r="A18" s="71" t="str">
        <f>E3</f>
        <v>ACA</v>
      </c>
      <c r="B18" s="7"/>
      <c r="C18" s="29">
        <v>648</v>
      </c>
      <c r="D18" s="24"/>
    </row>
    <row r="19" spans="1:6" x14ac:dyDescent="0.25">
      <c r="A19" s="15" t="s">
        <v>73</v>
      </c>
      <c r="B19" s="6"/>
      <c r="C19" s="30">
        <f>C18*C16</f>
        <v>17496000</v>
      </c>
      <c r="D19" s="72">
        <v>1000000</v>
      </c>
      <c r="E19" s="65">
        <f>C19+D19</f>
        <v>18496000</v>
      </c>
      <c r="F19" s="65">
        <f>E19/C18</f>
        <v>28543.209876543209</v>
      </c>
    </row>
    <row r="20" spans="1:6" x14ac:dyDescent="0.25">
      <c r="A20" s="15" t="s">
        <v>24</v>
      </c>
      <c r="C20" s="31">
        <f>C19*90%</f>
        <v>15746400</v>
      </c>
      <c r="D20" s="30"/>
      <c r="E20" s="65">
        <f>E19*0.9</f>
        <v>16646400</v>
      </c>
      <c r="F20" s="65"/>
    </row>
    <row r="21" spans="1:6" x14ac:dyDescent="0.25">
      <c r="A21" s="15" t="s">
        <v>25</v>
      </c>
      <c r="C21" s="31">
        <f>C19*80%</f>
        <v>13996800</v>
      </c>
      <c r="D21" s="31"/>
      <c r="E21" s="65"/>
    </row>
    <row r="22" spans="1:6" x14ac:dyDescent="0.25">
      <c r="A22" s="15"/>
      <c r="D22" s="24"/>
    </row>
    <row r="23" spans="1:6" x14ac:dyDescent="0.25">
      <c r="A23" s="32" t="s">
        <v>26</v>
      </c>
      <c r="B23" s="33"/>
      <c r="C23" s="34">
        <f>C4*C18</f>
        <v>1944000</v>
      </c>
      <c r="D23" s="34"/>
    </row>
    <row r="24" spans="1:6" x14ac:dyDescent="0.25">
      <c r="A24" s="15" t="s">
        <v>27</v>
      </c>
    </row>
    <row r="25" spans="1:6" x14ac:dyDescent="0.25">
      <c r="A25" s="35" t="s">
        <v>28</v>
      </c>
      <c r="B25" s="16"/>
      <c r="C25" s="31">
        <f>C19*0.025/12</f>
        <v>36450</v>
      </c>
      <c r="D25" s="31"/>
      <c r="E25" s="31"/>
    </row>
    <row r="26" spans="1:6" x14ac:dyDescent="0.25">
      <c r="C26" s="31"/>
      <c r="D26" s="31"/>
    </row>
    <row r="27" spans="1:6" x14ac:dyDescent="0.25">
      <c r="C27" s="31"/>
      <c r="D27" s="31"/>
    </row>
    <row r="28" spans="1:6" x14ac:dyDescent="0.25">
      <c r="A28" s="41" t="s">
        <v>83</v>
      </c>
      <c r="B28" s="41"/>
      <c r="C28" s="52">
        <v>648</v>
      </c>
      <c r="D28"/>
    </row>
    <row r="29" spans="1:6" x14ac:dyDescent="0.25">
      <c r="A29" s="41" t="s">
        <v>89</v>
      </c>
      <c r="B29" s="41"/>
      <c r="C29" s="52">
        <v>27000</v>
      </c>
      <c r="D29"/>
    </row>
    <row r="30" spans="1:6" x14ac:dyDescent="0.25">
      <c r="A30" s="41" t="s">
        <v>90</v>
      </c>
      <c r="B30" s="41"/>
      <c r="C30" s="52">
        <f>C28*C29</f>
        <v>17496000</v>
      </c>
      <c r="D30"/>
    </row>
    <row r="31" spans="1:6" x14ac:dyDescent="0.25">
      <c r="A31" s="41" t="s">
        <v>91</v>
      </c>
      <c r="B31" s="41"/>
      <c r="C31" s="52">
        <v>1000000</v>
      </c>
      <c r="D31"/>
    </row>
    <row r="32" spans="1:6" x14ac:dyDescent="0.25">
      <c r="A32" s="41" t="s">
        <v>92</v>
      </c>
      <c r="B32" s="41"/>
      <c r="C32" s="52">
        <f>C30+C31</f>
        <v>18496000</v>
      </c>
      <c r="D32"/>
    </row>
    <row r="33" spans="1:4" x14ac:dyDescent="0.25">
      <c r="A33" s="47" t="s">
        <v>24</v>
      </c>
      <c r="B33" s="47"/>
      <c r="C33" s="70">
        <f>C32*0.9</f>
        <v>16646400</v>
      </c>
      <c r="D33"/>
    </row>
    <row r="34" spans="1:4" x14ac:dyDescent="0.25">
      <c r="A34" s="41" t="s">
        <v>25</v>
      </c>
      <c r="B34" s="41"/>
      <c r="C34" s="52">
        <f>C32*0.8</f>
        <v>14796800</v>
      </c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I5" sqref="I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648.20808</v>
      </c>
      <c r="C2" s="4">
        <f t="shared" ref="C2:C16" si="1">B2*1.2</f>
        <v>777.84969599999999</v>
      </c>
      <c r="D2" s="4">
        <f t="shared" ref="D2:D16" si="2">C2*1.2</f>
        <v>933.4196351999999</v>
      </c>
      <c r="E2" s="5">
        <f t="shared" ref="E2:E16" si="3">R2</f>
        <v>17225000</v>
      </c>
      <c r="F2" s="4">
        <f t="shared" ref="F2:F15" si="4">ROUND((E2/B2),0)</f>
        <v>26573</v>
      </c>
      <c r="G2" s="4">
        <f t="shared" ref="G2:G15" si="5">ROUND((E2/C2),0)</f>
        <v>22144</v>
      </c>
      <c r="H2" s="4">
        <f t="shared" ref="H2:H15" si="6">ROUND((E2/D2),0)</f>
        <v>18454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6" si="9">O2/1.2</f>
        <v>0</v>
      </c>
      <c r="Q2">
        <f>60.22*10.764</f>
        <v>648.20808</v>
      </c>
      <c r="R2" s="2">
        <v>17225000</v>
      </c>
      <c r="S2" s="2" t="s">
        <v>84</v>
      </c>
    </row>
    <row r="3" spans="1:19" x14ac:dyDescent="0.25">
      <c r="A3" s="4">
        <v>2</v>
      </c>
      <c r="B3" s="4">
        <f t="shared" si="0"/>
        <v>648.20808</v>
      </c>
      <c r="C3" s="4">
        <f t="shared" si="1"/>
        <v>777.84969599999999</v>
      </c>
      <c r="D3" s="4">
        <f t="shared" si="2"/>
        <v>933.4196351999999</v>
      </c>
      <c r="E3" s="5">
        <f t="shared" si="3"/>
        <v>17225000</v>
      </c>
      <c r="F3" s="74">
        <f t="shared" si="4"/>
        <v>26573</v>
      </c>
      <c r="G3" s="74">
        <f t="shared" si="5"/>
        <v>22144</v>
      </c>
      <c r="H3" s="74">
        <f t="shared" si="6"/>
        <v>18454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60.22*10.764</f>
        <v>648.20808</v>
      </c>
      <c r="R3" s="75">
        <v>17225000</v>
      </c>
      <c r="S3" s="75" t="s">
        <v>84</v>
      </c>
    </row>
    <row r="4" spans="1:19" x14ac:dyDescent="0.25">
      <c r="A4" s="4">
        <v>3</v>
      </c>
      <c r="B4" s="4">
        <f t="shared" si="0"/>
        <v>819.5709599999999</v>
      </c>
      <c r="C4" s="4">
        <f t="shared" si="1"/>
        <v>983.48515199999986</v>
      </c>
      <c r="D4" s="4">
        <f t="shared" si="2"/>
        <v>1180.1821823999999</v>
      </c>
      <c r="E4" s="5">
        <f t="shared" si="3"/>
        <v>22140000</v>
      </c>
      <c r="F4" s="74">
        <f t="shared" si="4"/>
        <v>27014</v>
      </c>
      <c r="G4" s="74">
        <f t="shared" si="5"/>
        <v>22512</v>
      </c>
      <c r="H4" s="74">
        <f t="shared" si="6"/>
        <v>18760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f>76.14*10.764</f>
        <v>819.5709599999999</v>
      </c>
      <c r="R4" s="75">
        <v>22140000</v>
      </c>
      <c r="S4" s="75" t="s">
        <v>84</v>
      </c>
    </row>
    <row r="5" spans="1:19" x14ac:dyDescent="0.25">
      <c r="A5" s="4">
        <v>4</v>
      </c>
      <c r="B5" s="4">
        <f t="shared" si="0"/>
        <v>465.11243999999999</v>
      </c>
      <c r="C5" s="4">
        <f t="shared" si="1"/>
        <v>558.13492799999995</v>
      </c>
      <c r="D5" s="4">
        <f t="shared" si="2"/>
        <v>669.76191359999996</v>
      </c>
      <c r="E5" s="5">
        <f t="shared" si="3"/>
        <v>12658918</v>
      </c>
      <c r="F5" s="4">
        <f t="shared" si="4"/>
        <v>27217</v>
      </c>
      <c r="G5" s="4">
        <f t="shared" si="5"/>
        <v>22681</v>
      </c>
      <c r="H5" s="4">
        <f t="shared" si="6"/>
        <v>18901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>43.21*10.764</f>
        <v>465.11243999999999</v>
      </c>
      <c r="R5" s="2">
        <v>12658918</v>
      </c>
      <c r="S5" s="2" t="s">
        <v>86</v>
      </c>
    </row>
    <row r="6" spans="1:19" x14ac:dyDescent="0.25">
      <c r="A6" s="4">
        <v>5</v>
      </c>
      <c r="B6" s="4">
        <f t="shared" si="0"/>
        <v>819.5709599999999</v>
      </c>
      <c r="C6" s="4">
        <f t="shared" si="1"/>
        <v>983.48515199999986</v>
      </c>
      <c r="D6" s="4">
        <f t="shared" si="2"/>
        <v>1180.1821823999999</v>
      </c>
      <c r="E6" s="5">
        <f t="shared" si="3"/>
        <v>20000000</v>
      </c>
      <c r="F6" s="4">
        <f t="shared" si="4"/>
        <v>24403</v>
      </c>
      <c r="G6" s="4">
        <f t="shared" si="5"/>
        <v>20336</v>
      </c>
      <c r="H6" s="4">
        <f t="shared" si="6"/>
        <v>16947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>76.14*10.764</f>
        <v>819.5709599999999</v>
      </c>
      <c r="R6" s="2">
        <v>20000000</v>
      </c>
      <c r="S6" s="2" t="s">
        <v>87</v>
      </c>
    </row>
    <row r="7" spans="1:19" x14ac:dyDescent="0.25">
      <c r="A7" s="4">
        <v>6</v>
      </c>
      <c r="B7" s="4">
        <f t="shared" si="0"/>
        <v>819.5709599999999</v>
      </c>
      <c r="C7" s="4">
        <f t="shared" si="1"/>
        <v>983.48515199999986</v>
      </c>
      <c r="D7" s="4">
        <f t="shared" si="2"/>
        <v>1180.1821823999999</v>
      </c>
      <c r="E7" s="5">
        <f t="shared" si="3"/>
        <v>22220000</v>
      </c>
      <c r="F7" s="4">
        <f t="shared" si="4"/>
        <v>27112</v>
      </c>
      <c r="G7" s="4">
        <f t="shared" si="5"/>
        <v>22593</v>
      </c>
      <c r="H7" s="4">
        <f t="shared" si="6"/>
        <v>18828</v>
      </c>
      <c r="I7" s="4">
        <f t="shared" si="7"/>
        <v>0</v>
      </c>
      <c r="J7" s="4">
        <f t="shared" si="8"/>
        <v>0</v>
      </c>
      <c r="O7">
        <v>0</v>
      </c>
      <c r="P7">
        <f t="shared" ref="P7:P8" si="10">O7/1.2</f>
        <v>0</v>
      </c>
      <c r="Q7">
        <f>76.14*10.764</f>
        <v>819.5709599999999</v>
      </c>
      <c r="R7" s="2">
        <v>22220000</v>
      </c>
      <c r="S7" s="2" t="s">
        <v>88</v>
      </c>
    </row>
    <row r="8" spans="1:19" x14ac:dyDescent="0.25">
      <c r="A8" s="4">
        <v>7</v>
      </c>
      <c r="B8" s="4">
        <f t="shared" si="0"/>
        <v>465.00479999999999</v>
      </c>
      <c r="C8" s="4">
        <f t="shared" si="1"/>
        <v>558.00576000000001</v>
      </c>
      <c r="D8" s="4">
        <f t="shared" si="2"/>
        <v>669.60691199999997</v>
      </c>
      <c r="E8" s="5">
        <f t="shared" si="3"/>
        <v>12757500</v>
      </c>
      <c r="F8" s="4">
        <f t="shared" si="4"/>
        <v>27435</v>
      </c>
      <c r="G8" s="4">
        <f t="shared" si="5"/>
        <v>22863</v>
      </c>
      <c r="H8" s="4">
        <f t="shared" si="6"/>
        <v>19052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>43.2*10.764</f>
        <v>465.00479999999999</v>
      </c>
      <c r="R8" s="2">
        <v>12757500</v>
      </c>
      <c r="S8" s="2" t="s">
        <v>88</v>
      </c>
    </row>
    <row r="9" spans="1:19" x14ac:dyDescent="0.25">
      <c r="A9" s="4">
        <v>8</v>
      </c>
      <c r="B9" s="4">
        <f t="shared" si="0"/>
        <v>691.66666666666674</v>
      </c>
      <c r="C9" s="4">
        <f t="shared" si="1"/>
        <v>830.00000000000011</v>
      </c>
      <c r="D9" s="4">
        <f t="shared" si="2"/>
        <v>996.00000000000011</v>
      </c>
      <c r="E9" s="5">
        <f t="shared" si="3"/>
        <v>20500000</v>
      </c>
      <c r="F9" s="74">
        <f t="shared" si="4"/>
        <v>29639</v>
      </c>
      <c r="G9" s="74">
        <f t="shared" si="5"/>
        <v>24699</v>
      </c>
      <c r="H9" s="74">
        <f t="shared" si="6"/>
        <v>20582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v>830</v>
      </c>
      <c r="Q9" s="7">
        <f t="shared" ref="Q9:Q10" si="11">P9/1.2</f>
        <v>691.66666666666674</v>
      </c>
      <c r="R9" s="75">
        <v>20500000</v>
      </c>
      <c r="S9" s="2"/>
    </row>
    <row r="10" spans="1:19" x14ac:dyDescent="0.25">
      <c r="A10" s="4">
        <v>9</v>
      </c>
      <c r="B10" s="4">
        <f t="shared" si="0"/>
        <v>833.33333333333337</v>
      </c>
      <c r="C10" s="4">
        <f t="shared" si="1"/>
        <v>1000</v>
      </c>
      <c r="D10" s="4">
        <f t="shared" si="2"/>
        <v>1200</v>
      </c>
      <c r="E10" s="5">
        <f t="shared" si="3"/>
        <v>22000000</v>
      </c>
      <c r="F10" s="74">
        <f t="shared" si="4"/>
        <v>26400</v>
      </c>
      <c r="G10" s="74">
        <f t="shared" si="5"/>
        <v>22000</v>
      </c>
      <c r="H10" s="74">
        <f t="shared" si="6"/>
        <v>18333</v>
      </c>
      <c r="I10" s="74">
        <f t="shared" si="7"/>
        <v>0</v>
      </c>
      <c r="J10" s="74">
        <f t="shared" si="8"/>
        <v>0</v>
      </c>
      <c r="K10" s="7"/>
      <c r="L10" s="7"/>
      <c r="M10" s="7"/>
      <c r="N10" s="7"/>
      <c r="O10" s="7">
        <v>0</v>
      </c>
      <c r="P10" s="7">
        <v>1000</v>
      </c>
      <c r="Q10" s="7">
        <f t="shared" si="11"/>
        <v>833.33333333333337</v>
      </c>
      <c r="R10" s="75">
        <v>22000000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ref="F19:F20" si="38">ROUND((E19/B19),0)</f>
        <v>#DIV/0!</v>
      </c>
      <c r="G19" s="4" t="e">
        <f t="shared" ref="G19:G20" si="39">ROUND((E19/C19),0)</f>
        <v>#DIV/0!</v>
      </c>
      <c r="H19" s="4" t="e">
        <f t="shared" ref="H19:H20" si="40">ROUND((E19/D19),0)</f>
        <v>#DIV/0!</v>
      </c>
      <c r="I19" s="4">
        <f t="shared" ref="I19:I20" si="41">T19</f>
        <v>0</v>
      </c>
      <c r="J19" s="4">
        <f t="shared" ref="J19:J20" si="42">U19</f>
        <v>0</v>
      </c>
      <c r="O19">
        <v>0</v>
      </c>
      <c r="P19">
        <f t="shared" ref="P19:P20" si="43">O19/1.2</f>
        <v>0</v>
      </c>
      <c r="Q19">
        <f t="shared" ref="Q19:Q20" si="44">P19/1.2</f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5">Q20</f>
        <v>0</v>
      </c>
      <c r="C20" s="4">
        <f t="shared" ref="C20" si="46">B20*1.2</f>
        <v>0</v>
      </c>
      <c r="D20" s="4">
        <f t="shared" ref="D20" si="47">C20*1.2</f>
        <v>0</v>
      </c>
      <c r="E20" s="5">
        <f t="shared" ref="E20" si="48">R20</f>
        <v>0</v>
      </c>
      <c r="F20" s="4" t="e">
        <f t="shared" si="38"/>
        <v>#DIV/0!</v>
      </c>
      <c r="G20" s="4" t="e">
        <f t="shared" si="39"/>
        <v>#DIV/0!</v>
      </c>
      <c r="H20" s="4" t="e">
        <f t="shared" si="40"/>
        <v>#DIV/0!</v>
      </c>
      <c r="I20" s="4">
        <f t="shared" si="41"/>
        <v>0</v>
      </c>
      <c r="J20" s="4">
        <f t="shared" si="42"/>
        <v>0</v>
      </c>
      <c r="O20">
        <v>0</v>
      </c>
      <c r="P20">
        <f t="shared" si="43"/>
        <v>0</v>
      </c>
      <c r="Q20">
        <f t="shared" si="44"/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85</v>
      </c>
      <c r="F28" s="52" t="s">
        <v>83</v>
      </c>
      <c r="G28" s="52">
        <v>648</v>
      </c>
    </row>
    <row r="29" spans="1:19" s="10" customFormat="1" x14ac:dyDescent="0.25">
      <c r="C29" s="67" t="s">
        <v>1</v>
      </c>
      <c r="D29" s="67">
        <v>15275000</v>
      </c>
      <c r="F29" s="52" t="s">
        <v>71</v>
      </c>
      <c r="G29" s="52">
        <v>713</v>
      </c>
      <c r="H29" s="10">
        <f>G29/G28</f>
        <v>1.1003086419753085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2024-08-07T11:32:27Z</dcterms:modified>
</cp:coreProperties>
</file>