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BO Sanpada\Vaneeta A Biramane\"/>
    </mc:Choice>
  </mc:AlternateContent>
  <xr:revisionPtr revIDLastSave="0" documentId="13_ncr:1_{6F142ADD-9971-405A-9BFF-371C745508E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V9" i="4" s="1"/>
  <c r="V10" i="4"/>
  <c r="V11" i="4"/>
  <c r="V12" i="4"/>
  <c r="V13" i="4"/>
  <c r="V14" i="4"/>
  <c r="V15" i="4"/>
  <c r="V8" i="4"/>
  <c r="U8" i="4"/>
  <c r="P12" i="4"/>
  <c r="P6" i="4"/>
  <c r="P11" i="4"/>
  <c r="P10" i="4"/>
  <c r="P9" i="4"/>
  <c r="P8" i="4"/>
  <c r="P7" i="4"/>
  <c r="H21" i="4"/>
  <c r="I21" i="4" s="1"/>
  <c r="I19" i="4"/>
  <c r="Q12" i="4" l="1"/>
  <c r="Q11" i="4"/>
  <c r="Q10" i="4"/>
  <c r="Q9" i="4"/>
  <c r="Q8" i="4"/>
  <c r="Q7" i="4"/>
  <c r="Q6" i="4"/>
  <c r="Q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<sst xmlns="http://schemas.openxmlformats.org/spreadsheetml/2006/main" count="28" uniqueCount="25">
  <si>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</si>
  <si>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</si>
  <si>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</si>
  <si>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</si>
  <si>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</si>
  <si>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</si>
  <si>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</si>
  <si>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</si>
  <si>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</si>
  <si>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</si>
  <si>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</si>
  <si>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</si>
  <si>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</si>
  <si>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4 Ground floor Bldg no. A 131 Anna shabab patil soc sector no 21 turbhe</t>
  </si>
  <si>
    <t>bua</t>
  </si>
  <si>
    <t>rate</t>
  </si>
  <si>
    <t>fmv</t>
  </si>
  <si>
    <t>06.04.24</t>
  </si>
  <si>
    <t>11.06.24</t>
  </si>
  <si>
    <t>07.06.24</t>
  </si>
  <si>
    <t>01.04.24</t>
  </si>
  <si>
    <t>30.03.24</t>
  </si>
  <si>
    <t>14.03.24</t>
  </si>
  <si>
    <t>13.03.24</t>
  </si>
  <si>
    <t>ls - 30 to 35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</si>
</sst>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798C2-F900-4748-8A56-86F310CB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964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D36C0-A001-4C6A-92F9-79575FFB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7943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D53D2-8F03-43EB-8316-800A68FB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6F70FD-5D97-43A8-9B03-83C50A7F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FB4B4-DA09-46B6-973C-1652EB27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3C7DE-9B67-4E94-B9B4-A6154BC6A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45E97-2FAF-4E71-B4FB-BD6756A8B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794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0B912-BE43-4979-A74E-9DA8E92E5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72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138AB-130C-4A91-84B7-1D2AF78EC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286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DFD00-B952-42B1-B95D-C361AC48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943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89A08-DA71-4F1B-AC64-A45D8FC4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94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280</v>
      </c>
      <c r="C2" s="4">
        <f>B2*1.2</f>
        <v>336</v>
      </c>
      <c r="D2" s="4">
        <f t="shared" ref="D2:D13" si="2">C2*1.2</f>
        <v>403.2</v>
      </c>
      <c r="E2" s="5">
        <f t="shared" ref="E2:E13" si="3">R2</f>
        <v>2200000</v>
      </c>
      <c r="F2" s="10">
        <f t="shared" ref="F2:F13" si="4">ROUND((E2/B2),0)</f>
        <v>7857</v>
      </c>
      <c r="G2" s="10">
        <f t="shared" ref="G2:G13" si="5">ROUND((E2/C2),0)</f>
        <v>6548</v>
      </c>
      <c r="H2" s="10">
        <f t="shared" ref="H2:H13" si="6">ROUND((E2/D2),0)</f>
        <v>5456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280</v>
      </c>
      <c r="R2" s="2">
        <v>2200000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275</v>
      </c>
      <c r="C3" s="4">
        <f t="shared" ref="C3:C15" si="9">B3*1.2</f>
        <v>330</v>
      </c>
      <c r="D3" s="4">
        <f t="shared" si="2"/>
        <v>396</v>
      </c>
      <c r="E3" s="16">
        <f t="shared" si="3"/>
        <v>1600000</v>
      </c>
      <c r="F3" s="10">
        <f t="shared" si="4"/>
        <v>5818</v>
      </c>
      <c r="G3" s="10">
        <f t="shared" si="5"/>
        <v>4848</v>
      </c>
      <c r="H3" s="10">
        <f t="shared" si="6"/>
        <v>4040</v>
      </c>
      <c r="I3" s="10" t="e">
        <f>#REF!</f>
        <v>#REF!</v>
      </c>
      <c r="J3" s="4">
        <f t="shared" si="7"/>
        <v>0</v>
      </c>
      <c r="O3">
        <v>0</v>
      </c>
      <c r="P3">
        <v>330</v>
      </c>
      <c r="Q3">
        <f t="shared" ref="Q2:Q12" si="10">P3/1.2</f>
        <v>275</v>
      </c>
      <c r="R3" s="2">
        <v>1600000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275</v>
      </c>
      <c r="C4" s="4">
        <f t="shared" si="9"/>
        <v>330</v>
      </c>
      <c r="D4" s="4">
        <f t="shared" si="2"/>
        <v>396</v>
      </c>
      <c r="E4" s="16">
        <f t="shared" si="3"/>
        <v>2100000</v>
      </c>
      <c r="F4" s="10">
        <f t="shared" si="4"/>
        <v>7636</v>
      </c>
      <c r="G4" s="10">
        <f t="shared" si="5"/>
        <v>6364</v>
      </c>
      <c r="H4" s="10">
        <f t="shared" si="6"/>
        <v>5303</v>
      </c>
      <c r="I4" s="10" t="e">
        <f>#REF!</f>
        <v>#REF!</v>
      </c>
      <c r="J4" s="4">
        <f t="shared" si="7"/>
        <v>0</v>
      </c>
      <c r="O4">
        <v>0</v>
      </c>
      <c r="P4">
        <v>330</v>
      </c>
      <c r="Q4">
        <f t="shared" si="10"/>
        <v>275</v>
      </c>
      <c r="R4" s="2">
        <v>2100000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183.33333333333334</v>
      </c>
      <c r="C5" s="4">
        <f t="shared" si="9"/>
        <v>220</v>
      </c>
      <c r="D5" s="4">
        <f t="shared" si="2"/>
        <v>264</v>
      </c>
      <c r="E5" s="16">
        <f t="shared" si="3"/>
        <v>1100000</v>
      </c>
      <c r="F5" s="10">
        <f t="shared" si="4"/>
        <v>6000</v>
      </c>
      <c r="G5" s="10">
        <f t="shared" si="5"/>
        <v>5000</v>
      </c>
      <c r="H5" s="10">
        <f t="shared" si="6"/>
        <v>4167</v>
      </c>
      <c r="I5" s="10" t="e">
        <f>#REF!</f>
        <v>#REF!</v>
      </c>
      <c r="J5" s="4">
        <f t="shared" si="7"/>
        <v>0</v>
      </c>
      <c r="O5">
        <v>0</v>
      </c>
      <c r="P5">
        <v>220</v>
      </c>
      <c r="Q5">
        <f t="shared" si="10"/>
        <v>183.33333333333334</v>
      </c>
      <c r="R5" s="2">
        <v>1100000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134.54999999999998</v>
      </c>
      <c r="C6" s="4">
        <f t="shared" si="9"/>
        <v>161.45999999999998</v>
      </c>
      <c r="D6" s="4">
        <f t="shared" si="2"/>
        <v>193.75199999999998</v>
      </c>
      <c r="E6" s="16">
        <f t="shared" si="3"/>
        <v>2000000</v>
      </c>
      <c r="F6" s="10">
        <f t="shared" si="4"/>
        <v>14864</v>
      </c>
      <c r="G6" s="10">
        <f t="shared" si="5"/>
        <v>12387</v>
      </c>
      <c r="H6" s="10">
        <f t="shared" si="6"/>
        <v>10322</v>
      </c>
      <c r="I6" s="10" t="e">
        <f>#REF!</f>
        <v>#REF!</v>
      </c>
      <c r="J6" s="4" t="str">
        <f t="shared" si="7"/>
        <v>14.03.24</v>
      </c>
      <c r="O6">
        <v>0</v>
      </c>
      <c r="P6">
        <f>15*10.764</f>
        <v>161.45999999999998</v>
      </c>
      <c r="Q6">
        <f t="shared" si="10"/>
        <v>134.54999999999998</v>
      </c>
      <c r="R6" s="2">
        <v>2000000</v>
      </c>
      <c r="S6" s="8" t="s">
        <v>22</v>
      </c>
      <c r="T6" s="8"/>
    </row>
    <row r="7" spans="1:22" x14ac:dyDescent="0.25">
      <c r="A7" s="4">
        <f t="shared" si="0"/>
        <v>0</v>
      </c>
      <c r="B7" s="4">
        <f t="shared" si="1"/>
        <v>105.846</v>
      </c>
      <c r="C7" s="4">
        <f t="shared" si="9"/>
        <v>127.01519999999999</v>
      </c>
      <c r="D7" s="4">
        <f t="shared" si="2"/>
        <v>152.41824</v>
      </c>
      <c r="E7" s="16">
        <f t="shared" si="3"/>
        <v>1600000</v>
      </c>
      <c r="F7" s="10">
        <f t="shared" si="4"/>
        <v>15116</v>
      </c>
      <c r="G7" s="10">
        <f t="shared" si="5"/>
        <v>12597</v>
      </c>
      <c r="H7" s="10">
        <f t="shared" si="6"/>
        <v>10497</v>
      </c>
      <c r="I7" s="10" t="e">
        <f>#REF!</f>
        <v>#REF!</v>
      </c>
      <c r="J7" s="4" t="str">
        <f t="shared" si="7"/>
        <v>06.04.24</v>
      </c>
      <c r="O7">
        <v>0</v>
      </c>
      <c r="P7">
        <f>11.8*10.764</f>
        <v>127.01519999999999</v>
      </c>
      <c r="Q7">
        <f t="shared" si="10"/>
        <v>105.846</v>
      </c>
      <c r="R7" s="2">
        <v>1600000</v>
      </c>
      <c r="S7" s="8" t="s">
        <v>17</v>
      </c>
      <c r="T7" s="8"/>
    </row>
    <row r="8" spans="1:22" x14ac:dyDescent="0.25">
      <c r="A8" s="4">
        <f t="shared" si="0"/>
        <v>0</v>
      </c>
      <c r="B8" s="4">
        <f t="shared" si="1"/>
        <v>171.05789999999999</v>
      </c>
      <c r="C8" s="4">
        <f t="shared" si="9"/>
        <v>205.26947999999999</v>
      </c>
      <c r="D8" s="4">
        <f t="shared" si="2"/>
        <v>246.32337599999997</v>
      </c>
      <c r="E8" s="16">
        <f t="shared" si="3"/>
        <v>4000000</v>
      </c>
      <c r="F8" s="10">
        <f t="shared" si="4"/>
        <v>23384</v>
      </c>
      <c r="G8" s="10">
        <f t="shared" si="5"/>
        <v>19487</v>
      </c>
      <c r="H8" s="10">
        <f t="shared" si="6"/>
        <v>16239</v>
      </c>
      <c r="I8" s="10" t="e">
        <f>#REF!</f>
        <v>#REF!</v>
      </c>
      <c r="J8" s="4" t="str">
        <f t="shared" si="7"/>
        <v>11.06.24</v>
      </c>
      <c r="O8">
        <v>0</v>
      </c>
      <c r="P8">
        <f>19.07*10.764</f>
        <v>205.26947999999999</v>
      </c>
      <c r="Q8">
        <f t="shared" si="10"/>
        <v>171.05789999999999</v>
      </c>
      <c r="R8" s="2">
        <v>4000000</v>
      </c>
      <c r="S8" s="8" t="s">
        <v>18</v>
      </c>
      <c r="T8" s="8"/>
      <c r="U8" s="2">
        <f>R8+240000+30000</f>
        <v>4270000</v>
      </c>
      <c r="V8">
        <f>U8/P8</f>
        <v>20801.923403323282</v>
      </c>
    </row>
    <row r="9" spans="1:22" x14ac:dyDescent="0.25">
      <c r="A9" s="4">
        <f t="shared" si="0"/>
        <v>0</v>
      </c>
      <c r="B9" s="4">
        <f t="shared" si="1"/>
        <v>134.54999999999998</v>
      </c>
      <c r="C9" s="4">
        <f t="shared" si="9"/>
        <v>161.45999999999998</v>
      </c>
      <c r="D9" s="4">
        <f t="shared" si="2"/>
        <v>193.75199999999998</v>
      </c>
      <c r="E9" s="16">
        <f t="shared" si="3"/>
        <v>2800000</v>
      </c>
      <c r="F9" s="15">
        <f t="shared" si="4"/>
        <v>20810</v>
      </c>
      <c r="G9" s="15">
        <f t="shared" si="5"/>
        <v>17342</v>
      </c>
      <c r="H9" s="10">
        <f t="shared" si="6"/>
        <v>14451</v>
      </c>
      <c r="I9" s="10" t="e">
        <f>#REF!</f>
        <v>#REF!</v>
      </c>
      <c r="J9" s="4" t="str">
        <f t="shared" si="7"/>
        <v>07.06.24</v>
      </c>
      <c r="O9">
        <v>0</v>
      </c>
      <c r="P9">
        <f>15*10.764</f>
        <v>161.45999999999998</v>
      </c>
      <c r="Q9">
        <f t="shared" si="10"/>
        <v>134.54999999999998</v>
      </c>
      <c r="R9" s="2">
        <v>2800000</v>
      </c>
      <c r="S9" s="8" t="s">
        <v>19</v>
      </c>
      <c r="T9" s="8"/>
      <c r="U9" s="2">
        <f>R9+168000+28000</f>
        <v>2996000</v>
      </c>
      <c r="V9">
        <f t="shared" ref="V9:V15" si="11">U9/P9</f>
        <v>18555.679425244645</v>
      </c>
    </row>
    <row r="10" spans="1:22" x14ac:dyDescent="0.25">
      <c r="A10" s="4">
        <f t="shared" si="0"/>
        <v>0</v>
      </c>
      <c r="B10" s="4">
        <f t="shared" si="1"/>
        <v>171.05789999999999</v>
      </c>
      <c r="C10" s="4">
        <f t="shared" si="9"/>
        <v>205.26947999999999</v>
      </c>
      <c r="D10" s="4">
        <f t="shared" si="2"/>
        <v>246.32337599999997</v>
      </c>
      <c r="E10" s="16">
        <f t="shared" si="3"/>
        <v>3500000</v>
      </c>
      <c r="F10" s="15">
        <f t="shared" si="4"/>
        <v>20461</v>
      </c>
      <c r="G10" s="15">
        <f t="shared" si="5"/>
        <v>17051</v>
      </c>
      <c r="H10" s="10">
        <f t="shared" si="6"/>
        <v>14209</v>
      </c>
      <c r="I10" s="10" t="e">
        <f>#REF!</f>
        <v>#REF!</v>
      </c>
      <c r="J10" s="4" t="str">
        <f t="shared" si="7"/>
        <v>01.04.24</v>
      </c>
      <c r="O10">
        <v>0</v>
      </c>
      <c r="P10">
        <f>19.07*10.764</f>
        <v>205.26947999999999</v>
      </c>
      <c r="Q10">
        <f t="shared" si="10"/>
        <v>171.05789999999999</v>
      </c>
      <c r="R10" s="2">
        <v>3500000</v>
      </c>
      <c r="S10" s="8" t="s">
        <v>20</v>
      </c>
      <c r="T10" s="8"/>
      <c r="V10">
        <f t="shared" si="11"/>
        <v>0</v>
      </c>
    </row>
    <row r="11" spans="1:22" x14ac:dyDescent="0.25">
      <c r="A11" s="4">
        <f t="shared" si="0"/>
        <v>0</v>
      </c>
      <c r="B11" s="4">
        <f t="shared" si="1"/>
        <v>171.05789999999999</v>
      </c>
      <c r="C11" s="4">
        <f t="shared" si="9"/>
        <v>205.26947999999999</v>
      </c>
      <c r="D11" s="4">
        <f t="shared" si="2"/>
        <v>246.32337599999997</v>
      </c>
      <c r="E11" s="16">
        <f t="shared" si="3"/>
        <v>3000000</v>
      </c>
      <c r="F11" s="10">
        <f t="shared" si="4"/>
        <v>17538</v>
      </c>
      <c r="G11" s="10">
        <f t="shared" si="5"/>
        <v>14615</v>
      </c>
      <c r="H11" s="10">
        <f t="shared" si="6"/>
        <v>12179</v>
      </c>
      <c r="I11" s="10" t="e">
        <f>#REF!</f>
        <v>#REF!</v>
      </c>
      <c r="J11" s="4" t="str">
        <f t="shared" si="7"/>
        <v>30.03.24</v>
      </c>
      <c r="O11">
        <v>0</v>
      </c>
      <c r="P11">
        <f>19.07*10.764</f>
        <v>205.26947999999999</v>
      </c>
      <c r="Q11">
        <f t="shared" si="10"/>
        <v>171.05789999999999</v>
      </c>
      <c r="R11" s="2">
        <v>3000000</v>
      </c>
      <c r="S11" s="8" t="s">
        <v>21</v>
      </c>
      <c r="T11" s="8"/>
      <c r="V11">
        <f t="shared" si="11"/>
        <v>0</v>
      </c>
    </row>
    <row r="12" spans="1:22" x14ac:dyDescent="0.25">
      <c r="A12" s="4">
        <f t="shared" si="0"/>
        <v>0</v>
      </c>
      <c r="B12" s="4">
        <f t="shared" si="1"/>
        <v>134.54999999999998</v>
      </c>
      <c r="C12" s="4">
        <f t="shared" si="9"/>
        <v>161.45999999999998</v>
      </c>
      <c r="D12" s="4">
        <f t="shared" si="2"/>
        <v>193.75199999999998</v>
      </c>
      <c r="E12" s="16">
        <f t="shared" si="3"/>
        <v>2700000</v>
      </c>
      <c r="F12" s="15">
        <f t="shared" si="4"/>
        <v>20067</v>
      </c>
      <c r="G12" s="15">
        <f t="shared" si="5"/>
        <v>16722</v>
      </c>
      <c r="H12" s="10">
        <f t="shared" si="6"/>
        <v>13935</v>
      </c>
      <c r="I12" s="10" t="e">
        <f>#REF!</f>
        <v>#REF!</v>
      </c>
      <c r="J12" s="4" t="str">
        <f t="shared" si="7"/>
        <v>13.03.24</v>
      </c>
      <c r="O12">
        <v>0</v>
      </c>
      <c r="P12">
        <f>15*10.764</f>
        <v>161.45999999999998</v>
      </c>
      <c r="Q12">
        <f t="shared" si="10"/>
        <v>134.54999999999998</v>
      </c>
      <c r="R12" s="2">
        <v>2700000</v>
      </c>
      <c r="S12" s="8" t="s">
        <v>23</v>
      </c>
      <c r="T12" s="8"/>
      <c r="V12">
        <f t="shared" si="11"/>
        <v>0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10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  <c r="V15" t="e">
        <f t="shared" si="11"/>
        <v>#DIV/0!</v>
      </c>
    </row>
    <row r="17" spans="7:24" x14ac:dyDescent="0.25">
      <c r="G17" t="s">
        <v>13</v>
      </c>
    </row>
    <row r="19" spans="7:24" x14ac:dyDescent="0.25">
      <c r="G19" t="s">
        <v>14</v>
      </c>
      <c r="H19">
        <v>161</v>
      </c>
      <c r="I19">
        <f>15*10.764</f>
        <v>161.45999999999998</v>
      </c>
    </row>
    <row r="20" spans="7:24" x14ac:dyDescent="0.25">
      <c r="G20" t="s">
        <v>15</v>
      </c>
      <c r="H20">
        <v>18000</v>
      </c>
    </row>
    <row r="21" spans="7:24" x14ac:dyDescent="0.25">
      <c r="G21" t="s">
        <v>16</v>
      </c>
      <c r="H21">
        <f>H20*H19</f>
        <v>2898000</v>
      </c>
      <c r="I21">
        <f>H21*90%</f>
        <v>2608200</v>
      </c>
    </row>
    <row r="22" spans="7:24" x14ac:dyDescent="0.25">
      <c r="G22" s="6"/>
      <c r="H22" s="6"/>
    </row>
    <row r="24" spans="7:24" x14ac:dyDescent="0.25">
      <c r="G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2024-08-06T06:21:23Z</dcterms:modified>
</cp:coreProperties>
</file>