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Vishwas Sangl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9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4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3" l="1"/>
  <c r="C31" i="23"/>
  <c r="D31" i="23"/>
  <c r="D30" i="23"/>
  <c r="D29" i="23"/>
  <c r="G11" i="40" l="1"/>
  <c r="G10" i="40"/>
  <c r="G7" i="40" l="1"/>
  <c r="G8" i="40"/>
  <c r="G9" i="40"/>
  <c r="G6" i="40"/>
  <c r="G12" i="40" s="1"/>
  <c r="H12" i="40" s="1"/>
  <c r="C17" i="25" l="1"/>
  <c r="C14" i="25" l="1"/>
  <c r="P12" i="4"/>
  <c r="P8" i="4"/>
  <c r="Q8" i="4" s="1"/>
  <c r="P7" i="4"/>
  <c r="Q7" i="4" s="1"/>
  <c r="P6" i="4"/>
  <c r="Q6" i="4" s="1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5" i="23" l="1"/>
  <c r="C20" i="23"/>
  <c r="B20" i="23" s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<sst xmlns="http://schemas.openxmlformats.org/spreadsheetml/2006/main" count="130" uniqueCount="99">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</sst>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" fontId="0" fillId="0" borderId="0" xfId="0" applyNumberFormat="1"/>
    <xf numFmtId="43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114300</xdr:rowOff>
    </xdr:from>
    <xdr:to>
      <xdr:col>9</xdr:col>
      <xdr:colOff>409575</xdr:colOff>
      <xdr:row>21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5734050" cy="391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9</xdr:col>
      <xdr:colOff>381000</xdr:colOff>
      <xdr:row>19</xdr:row>
      <xdr:rowOff>57150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114300</xdr:rowOff>
    </xdr:from>
    <xdr:to>
      <xdr:col>9</xdr:col>
      <xdr:colOff>457200</xdr:colOff>
      <xdr:row>21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4300"/>
          <a:ext cx="5734050" cy="406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101414</xdr:colOff>
      <xdr:row>1</xdr:row>
      <xdr:rowOff>20731</xdr:rowOff>
    </xdr:from>
    <xdr:to>
      <xdr:col>9</xdr:col>
      <xdr:colOff>349063</xdr:colOff>
      <xdr:row>21</xdr:row>
      <xdr:rowOff>154081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14" y="211231"/>
          <a:ext cx="5693708" cy="394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D13" sqref="D13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33635</v>
      </c>
      <c r="F2" s="71"/>
      <c r="G2" s="120" t="s">
        <v>76</v>
      </c>
      <c r="H2" s="121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31600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31600</v>
      </c>
      <c r="D5" s="56" t="s">
        <v>61</v>
      </c>
      <c r="E5" s="57">
        <f>ROUND(C5/10.764,0)</f>
        <v>2936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8700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22900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22900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31600</v>
      </c>
      <c r="D10" s="56" t="s">
        <v>61</v>
      </c>
      <c r="E10" s="57">
        <f>ROUND(C10/10.764,0)</f>
        <v>2936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702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8">
        <f>C16*2000</f>
        <v>1404000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118">
        <f>E10*C16</f>
        <v>2061072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85" zoomScaleNormal="85" workbookViewId="0">
      <selection activeCell="H21" sqref="H2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8">
      <c r="B17" s="23"/>
      <c r="C17" s="24"/>
      <c r="D17" s="24"/>
      <c r="F17" s="74"/>
      <c r="G17" s="74"/>
      <c r="H17" t="s">
        <v>98</v>
      </c>
    </row>
    <row r="18" spans="1:8" ht="16.5">
      <c r="A18" s="27" t="s">
        <v>94</v>
      </c>
      <c r="B18" s="7"/>
      <c r="C18" s="72">
        <v>638</v>
      </c>
      <c r="D18" s="72"/>
      <c r="E18" s="73"/>
      <c r="F18" s="74"/>
      <c r="G18" s="74"/>
    </row>
    <row r="19" spans="1:8">
      <c r="A19" s="15"/>
      <c r="B19" s="6"/>
      <c r="C19" s="29">
        <f>C18*C16</f>
        <v>3445200</v>
      </c>
      <c r="D19" s="74" t="s">
        <v>68</v>
      </c>
      <c r="E19" s="29"/>
      <c r="F19" s="74"/>
      <c r="G19" s="74"/>
    </row>
    <row r="20" spans="1:8">
      <c r="A20" s="15"/>
      <c r="B20" s="118">
        <f>C20*0.9</f>
        <v>2945646</v>
      </c>
      <c r="C20" s="30">
        <f>C19*95%</f>
        <v>3272940</v>
      </c>
      <c r="D20" s="74" t="s">
        <v>24</v>
      </c>
      <c r="E20" s="30"/>
      <c r="F20" s="74"/>
      <c r="G20" s="74"/>
    </row>
    <row r="21" spans="1:8">
      <c r="A21" s="15"/>
      <c r="C21" s="30">
        <f>C19*80%</f>
        <v>2756160</v>
      </c>
      <c r="D21" s="74" t="s">
        <v>25</v>
      </c>
      <c r="E21" s="30"/>
      <c r="F21" s="74"/>
      <c r="G21" s="74"/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1276000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7177.5</v>
      </c>
      <c r="D25" s="30"/>
    </row>
    <row r="26" spans="1:8">
      <c r="C26" s="30"/>
      <c r="D26" s="30"/>
    </row>
    <row r="27" spans="1:8">
      <c r="C27" s="30"/>
      <c r="D27" s="30"/>
    </row>
    <row r="28" spans="1:8">
      <c r="C28"/>
      <c r="D28" s="117"/>
    </row>
    <row r="29" spans="1:8">
      <c r="C29">
        <v>53.57</v>
      </c>
      <c r="D29" s="117">
        <f>C29*10.764</f>
        <v>576.62747999999999</v>
      </c>
    </row>
    <row r="30" spans="1:8">
      <c r="C30" s="16">
        <v>5.71</v>
      </c>
      <c r="D30" s="117">
        <f>C30*10.764</f>
        <v>61.462439999999994</v>
      </c>
      <c r="E30" s="117"/>
    </row>
    <row r="31" spans="1:8">
      <c r="C31">
        <f>SUM(C29:C30)</f>
        <v>59.28</v>
      </c>
      <c r="D31" s="119">
        <f>SUM(D29:D30)</f>
        <v>638.08992000000001</v>
      </c>
      <c r="E31" s="117">
        <f>D31*1.1</f>
        <v>701.89891200000011</v>
      </c>
    </row>
    <row r="32" spans="1:8">
      <c r="C32"/>
      <c r="D32" s="117"/>
    </row>
    <row r="33" spans="1:5">
      <c r="C33"/>
      <c r="D33" s="117"/>
    </row>
    <row r="34" spans="1:5">
      <c r="C34"/>
      <c r="D34" s="117"/>
      <c r="E34" s="117"/>
    </row>
    <row r="35" spans="1:5">
      <c r="C35"/>
      <c r="D35" s="119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70" zoomScaleNormal="70" workbookViewId="0">
      <selection activeCell="Q22" sqref="Q2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115" t="e">
        <f t="shared" ref="F2:F15" si="5">ROUND((E2/B2),0)</f>
        <v>#DIV/0!</v>
      </c>
      <c r="G2" s="115" t="e">
        <f t="shared" ref="G2:G15" si="6">ROUND((E2/C2),0)</f>
        <v>#DIV/0!</v>
      </c>
      <c r="H2" s="115" t="e">
        <f t="shared" ref="H2:H15" si="7">ROUND((E2/D2),0)</f>
        <v>#DIV/0!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/>
      <c r="P2" s="71"/>
      <c r="Q2" s="71"/>
      <c r="R2" s="2"/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5" t="e">
        <f t="shared" si="5"/>
        <v>#DIV/0!</v>
      </c>
      <c r="G3" s="115" t="e">
        <f t="shared" si="6"/>
        <v>#DIV/0!</v>
      </c>
      <c r="H3" s="115" t="e">
        <f t="shared" si="7"/>
        <v>#DIV/0!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/>
      <c r="P3" s="71"/>
      <c r="Q3" s="71"/>
      <c r="R3" s="2"/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115" t="e">
        <f t="shared" si="5"/>
        <v>#DIV/0!</v>
      </c>
      <c r="G4" s="115" t="e">
        <f t="shared" si="6"/>
        <v>#DIV/0!</v>
      </c>
      <c r="H4" s="115" t="e">
        <f t="shared" si="7"/>
        <v>#DIV/0!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/>
      <c r="P4" s="71"/>
      <c r="Q4" s="71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115" t="e">
        <f t="shared" si="5"/>
        <v>#DIV/0!</v>
      </c>
      <c r="G5" s="115" t="e">
        <f t="shared" si="6"/>
        <v>#DIV/0!</v>
      </c>
      <c r="H5" s="115" t="e">
        <f t="shared" si="7"/>
        <v>#DIV/0!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/>
      <c r="P5" s="71"/>
      <c r="Q5" s="71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ref="P6:P8" si="10">O6/1.2</f>
        <v>0</v>
      </c>
      <c r="Q6" s="71">
        <f t="shared" ref="Q6:Q8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/>
      <c r="P9" s="71"/>
      <c r="Q9" s="71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/>
      <c r="P10" s="71"/>
      <c r="Q10" s="71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/>
      <c r="P11" s="71"/>
      <c r="Q11" s="71"/>
      <c r="R11" s="2"/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865</v>
      </c>
      <c r="C12" s="4">
        <f t="shared" si="2"/>
        <v>1038</v>
      </c>
      <c r="D12" s="4">
        <f t="shared" si="3"/>
        <v>1245.5999999999999</v>
      </c>
      <c r="E12" s="5">
        <f t="shared" si="4"/>
        <v>4500000</v>
      </c>
      <c r="F12" s="4">
        <f t="shared" si="5"/>
        <v>5202</v>
      </c>
      <c r="G12" s="4">
        <f t="shared" si="6"/>
        <v>4335</v>
      </c>
      <c r="H12" s="4">
        <f t="shared" si="7"/>
        <v>3613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v>865</v>
      </c>
      <c r="R12" s="2">
        <v>4500000</v>
      </c>
      <c r="S12" s="2"/>
      <c r="V12" s="68"/>
    </row>
    <row r="13" spans="1:35">
      <c r="A13" s="4">
        <f t="shared" si="0"/>
        <v>0</v>
      </c>
      <c r="B13" s="4">
        <f t="shared" si="1"/>
        <v>680</v>
      </c>
      <c r="C13" s="4">
        <f t="shared" si="2"/>
        <v>816</v>
      </c>
      <c r="D13" s="4">
        <f t="shared" si="3"/>
        <v>979.19999999999993</v>
      </c>
      <c r="E13" s="5">
        <f t="shared" si="4"/>
        <v>3670000</v>
      </c>
      <c r="F13" s="4">
        <f t="shared" si="5"/>
        <v>5397</v>
      </c>
      <c r="G13" s="4">
        <f t="shared" si="6"/>
        <v>4498</v>
      </c>
      <c r="H13" s="4">
        <f t="shared" si="7"/>
        <v>3748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v>680</v>
      </c>
      <c r="R13" s="2">
        <v>3670000</v>
      </c>
      <c r="S13" s="2"/>
    </row>
    <row r="14" spans="1:35">
      <c r="A14" s="4">
        <f t="shared" si="0"/>
        <v>0</v>
      </c>
      <c r="B14" s="4">
        <f t="shared" si="1"/>
        <v>600</v>
      </c>
      <c r="C14" s="4">
        <f t="shared" si="2"/>
        <v>720</v>
      </c>
      <c r="D14" s="4">
        <f t="shared" si="3"/>
        <v>864</v>
      </c>
      <c r="E14" s="5">
        <f t="shared" si="4"/>
        <v>4500000</v>
      </c>
      <c r="F14" s="4">
        <f t="shared" si="5"/>
        <v>7500</v>
      </c>
      <c r="G14" s="4">
        <f t="shared" si="6"/>
        <v>6250</v>
      </c>
      <c r="H14" s="4">
        <f t="shared" si="7"/>
        <v>5208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3">O14/1.2</f>
        <v>0</v>
      </c>
      <c r="Q14">
        <v>600</v>
      </c>
      <c r="R14" s="2">
        <v>4500000</v>
      </c>
      <c r="S14" s="2"/>
    </row>
    <row r="15" spans="1:35">
      <c r="A15" s="4">
        <f t="shared" si="0"/>
        <v>0</v>
      </c>
      <c r="B15" s="4">
        <f t="shared" si="1"/>
        <v>1041.6666666666667</v>
      </c>
      <c r="C15" s="4">
        <f t="shared" si="2"/>
        <v>1250</v>
      </c>
      <c r="D15" s="4">
        <f t="shared" si="3"/>
        <v>1500</v>
      </c>
      <c r="E15" s="5">
        <f t="shared" si="4"/>
        <v>5000000</v>
      </c>
      <c r="F15" s="4">
        <f t="shared" si="5"/>
        <v>4800</v>
      </c>
      <c r="G15" s="4">
        <f t="shared" si="6"/>
        <v>4000</v>
      </c>
      <c r="H15" s="4">
        <f t="shared" si="7"/>
        <v>3333</v>
      </c>
      <c r="I15" s="4">
        <f t="shared" si="8"/>
        <v>0</v>
      </c>
      <c r="J15" s="4">
        <f t="shared" si="9"/>
        <v>0</v>
      </c>
      <c r="O15">
        <v>1500</v>
      </c>
      <c r="P15">
        <f t="shared" si="13"/>
        <v>1250</v>
      </c>
      <c r="Q15">
        <f t="shared" ref="Q15" si="14">P15/1.2</f>
        <v>1041.6666666666667</v>
      </c>
      <c r="R15" s="2">
        <v>5000000</v>
      </c>
      <c r="S15" s="2"/>
    </row>
    <row r="16" spans="1:35">
      <c r="A16" s="4">
        <f t="shared" ref="A16:A19" si="15">N16</f>
        <v>0</v>
      </c>
      <c r="B16" s="4">
        <f t="shared" ref="B16:B19" si="16">Q16</f>
        <v>0</v>
      </c>
      <c r="C16" s="4">
        <f t="shared" ref="C16:C19" si="17">B16*1.2</f>
        <v>0</v>
      </c>
      <c r="D16" s="4">
        <f t="shared" ref="D16:D19" si="18">C16*1.2</f>
        <v>0</v>
      </c>
      <c r="E16" s="5">
        <f t="shared" ref="E16:E19" si="19">R16</f>
        <v>0</v>
      </c>
      <c r="F16" s="4" t="e">
        <f t="shared" ref="F16:F19" si="20">ROUND((E16/B16),0)</f>
        <v>#DIV/0!</v>
      </c>
      <c r="G16" s="4" t="e">
        <f t="shared" ref="G16:G19" si="21">ROUND((E16/C16),0)</f>
        <v>#DIV/0!</v>
      </c>
      <c r="H16" s="4" t="e">
        <f t="shared" ref="H16:H19" si="22">ROUND((E16/D16),0)</f>
        <v>#DIV/0!</v>
      </c>
      <c r="I16" s="4">
        <f t="shared" ref="I16:J19" si="23">T16</f>
        <v>0</v>
      </c>
      <c r="J16" s="4">
        <f t="shared" si="23"/>
        <v>0</v>
      </c>
      <c r="O16">
        <v>0</v>
      </c>
      <c r="P16">
        <f t="shared" ref="P16:P17" si="24">O16/1.2</f>
        <v>0</v>
      </c>
      <c r="Q16">
        <f t="shared" ref="Q16:Q18" si="25">P16/1.2</f>
        <v>0</v>
      </c>
      <c r="R16" s="2">
        <v>0</v>
      </c>
      <c r="S16" s="2"/>
    </row>
    <row r="17" spans="1:19">
      <c r="A17" s="4">
        <f t="shared" si="15"/>
        <v>0</v>
      </c>
      <c r="B17" s="4">
        <f t="shared" si="16"/>
        <v>0</v>
      </c>
      <c r="C17" s="4">
        <f t="shared" si="17"/>
        <v>0</v>
      </c>
      <c r="D17" s="4">
        <f t="shared" si="18"/>
        <v>0</v>
      </c>
      <c r="E17" s="5">
        <f t="shared" si="19"/>
        <v>0</v>
      </c>
      <c r="F17" s="4" t="e">
        <f t="shared" si="20"/>
        <v>#DIV/0!</v>
      </c>
      <c r="G17" s="4" t="e">
        <f t="shared" si="21"/>
        <v>#DIV/0!</v>
      </c>
      <c r="H17" s="4" t="e">
        <f t="shared" si="22"/>
        <v>#DIV/0!</v>
      </c>
      <c r="I17" s="4">
        <f t="shared" si="23"/>
        <v>0</v>
      </c>
      <c r="J17" s="4">
        <f t="shared" si="23"/>
        <v>0</v>
      </c>
      <c r="O17">
        <v>0</v>
      </c>
      <c r="P17">
        <f t="shared" si="24"/>
        <v>0</v>
      </c>
      <c r="Q17">
        <f t="shared" si="25"/>
        <v>0</v>
      </c>
      <c r="R17" s="2">
        <v>0</v>
      </c>
      <c r="S17" s="2"/>
    </row>
    <row r="18" spans="1:19">
      <c r="A18" s="4">
        <f t="shared" si="15"/>
        <v>0</v>
      </c>
      <c r="B18" s="4">
        <f t="shared" si="16"/>
        <v>0</v>
      </c>
      <c r="C18" s="4">
        <f t="shared" si="17"/>
        <v>0</v>
      </c>
      <c r="D18" s="4">
        <f t="shared" si="18"/>
        <v>0</v>
      </c>
      <c r="E18" s="5">
        <f t="shared" si="19"/>
        <v>0</v>
      </c>
      <c r="F18" s="4" t="e">
        <f t="shared" si="20"/>
        <v>#DIV/0!</v>
      </c>
      <c r="G18" s="4" t="e">
        <f t="shared" si="21"/>
        <v>#DIV/0!</v>
      </c>
      <c r="H18" s="4" t="e">
        <f t="shared" si="22"/>
        <v>#DIV/0!</v>
      </c>
      <c r="I18" s="4">
        <f t="shared" si="23"/>
        <v>0</v>
      </c>
      <c r="J18" s="4">
        <f t="shared" si="23"/>
        <v>0</v>
      </c>
      <c r="O18">
        <v>0</v>
      </c>
      <c r="P18">
        <f>O18/1.2</f>
        <v>0</v>
      </c>
      <c r="Q18">
        <f t="shared" si="25"/>
        <v>0</v>
      </c>
      <c r="R18" s="2">
        <v>0</v>
      </c>
      <c r="S18" s="2"/>
    </row>
    <row r="19" spans="1:19">
      <c r="A19" s="4">
        <f t="shared" si="15"/>
        <v>0</v>
      </c>
      <c r="B19" s="4">
        <f t="shared" si="16"/>
        <v>0</v>
      </c>
      <c r="C19" s="4">
        <f t="shared" si="17"/>
        <v>0</v>
      </c>
      <c r="D19" s="4">
        <f t="shared" si="18"/>
        <v>0</v>
      </c>
      <c r="E19" s="5">
        <f t="shared" si="19"/>
        <v>0</v>
      </c>
      <c r="F19" s="4" t="e">
        <f t="shared" si="20"/>
        <v>#DIV/0!</v>
      </c>
      <c r="G19" s="4" t="e">
        <f t="shared" si="21"/>
        <v>#DIV/0!</v>
      </c>
      <c r="H19" s="4" t="e">
        <f t="shared" si="22"/>
        <v>#DIV/0!</v>
      </c>
      <c r="I19" s="4">
        <f t="shared" si="23"/>
        <v>0</v>
      </c>
      <c r="J19" s="4">
        <f t="shared" si="23"/>
        <v>0</v>
      </c>
      <c r="O19" s="71">
        <v>0</v>
      </c>
      <c r="P19" s="71">
        <f>O19/1.2</f>
        <v>0</v>
      </c>
      <c r="Q19" s="71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M9" sqref="M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8" sqref="M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6" sqref="L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M18" sqref="M18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H17"/>
  <sheetViews>
    <sheetView workbookViewId="0">
      <selection activeCell="K18" sqref="K18"/>
    </sheetView>
  </sheetViews>
  <sheetFormatPr defaultRowHeight="15"/>
  <sheetData>
    <row r="6" spans="5:8">
      <c r="E6">
        <v>12.5</v>
      </c>
      <c r="F6">
        <v>10.1</v>
      </c>
      <c r="G6">
        <f>F6*E6</f>
        <v>126.25</v>
      </c>
    </row>
    <row r="7" spans="5:8">
      <c r="E7">
        <v>9.5</v>
      </c>
      <c r="F7">
        <v>10.3</v>
      </c>
      <c r="G7" s="71">
        <f t="shared" ref="G7:G11" si="0">F7*E7</f>
        <v>97.850000000000009</v>
      </c>
    </row>
    <row r="8" spans="5:8">
      <c r="E8">
        <v>9.5</v>
      </c>
      <c r="F8">
        <v>13.1</v>
      </c>
      <c r="G8" s="71">
        <f t="shared" si="0"/>
        <v>124.45</v>
      </c>
    </row>
    <row r="9" spans="5:8">
      <c r="E9">
        <v>3.2</v>
      </c>
      <c r="F9">
        <v>4.2</v>
      </c>
      <c r="G9" s="71">
        <f t="shared" si="0"/>
        <v>13.440000000000001</v>
      </c>
    </row>
    <row r="10" spans="5:8">
      <c r="E10">
        <v>6.2</v>
      </c>
      <c r="F10">
        <v>4.5999999999999996</v>
      </c>
      <c r="G10">
        <f t="shared" si="0"/>
        <v>28.52</v>
      </c>
    </row>
    <row r="11" spans="5:8">
      <c r="E11">
        <v>3.4</v>
      </c>
      <c r="F11">
        <v>4.2</v>
      </c>
      <c r="G11">
        <f t="shared" si="0"/>
        <v>14.28</v>
      </c>
    </row>
    <row r="12" spans="5:8">
      <c r="G12" s="119">
        <f>SUM(G6:G11)</f>
        <v>404.78999999999996</v>
      </c>
      <c r="H12" s="117">
        <f>G12*1.35</f>
        <v>546.4665</v>
      </c>
    </row>
    <row r="13" spans="5:8">
      <c r="G13" s="71"/>
    </row>
    <row r="15" spans="5:8">
      <c r="G15" s="71"/>
    </row>
    <row r="16" spans="5:8">
      <c r="G16" s="71"/>
    </row>
    <row r="17" spans="7:7">
      <c r="G17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2024-08-06T12:11:54Z</dcterms:modified>
</cp:coreProperties>
</file>