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MCC Western One\Chemcoat India Enterprise Pvt Ltd\"/>
    </mc:Choice>
  </mc:AlternateContent>
  <xr:revisionPtr revIDLastSave="0" documentId="13_ncr:1_{75FFC211-668F-4463-8B27-9DA1983B76C0}" xr6:coauthVersionLast="45" xr6:coauthVersionMax="47" xr10:uidLastSave="{00000000-0000-0000-0000-000000000000}"/>
  <bookViews>
    <workbookView xWindow="-120" yWindow="-120" windowWidth="29040" windowHeight="15720" tabRatio="932" activeTab="8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0" i="23" l="1"/>
  <c r="C32" i="23" s="1"/>
  <c r="C33" i="23" l="1"/>
  <c r="C34" i="23"/>
  <c r="I24" i="4"/>
  <c r="G31" i="4"/>
  <c r="P6" i="4"/>
  <c r="C5" i="25" l="1"/>
  <c r="C4" i="25"/>
  <c r="C3" i="25"/>
  <c r="P2" i="4"/>
  <c r="P3" i="4"/>
  <c r="B3" i="4" s="1"/>
  <c r="C3" i="4" s="1"/>
  <c r="D3" i="4" s="1"/>
  <c r="P4" i="4"/>
  <c r="Q5" i="4"/>
  <c r="Q6" i="4"/>
  <c r="B6" i="4" s="1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6" i="23" s="1"/>
  <c r="C19" i="23" s="1"/>
  <c r="C10" i="23" l="1"/>
  <c r="C11" i="23" s="1"/>
  <c r="C12" i="23" s="1"/>
  <c r="C13" i="23" s="1"/>
  <c r="C25" i="23" l="1"/>
  <c r="E19" i="23"/>
  <c r="E20" i="23" s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<sst xmlns="http://schemas.openxmlformats.org/spreadsheetml/2006/main" count="140" uniqueCount="94">
  <si>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</si>
  <si>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</si>
  <si>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</si>
  <si>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</si>
  <si>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</si>
  <si>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</si>
  <si>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</si>
  <si>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</si>
  <si>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</si>
  <si>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</si>
  <si>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</si>
  <si>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</si>
  <si>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</si>
  <si>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</si>
  <si>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</si>
  <si>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</si>
  <si>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</si>
  <si>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</si>
  <si>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</si>
  <si>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</si>
  <si>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</si>
  <si>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</si>
  <si>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</si>
  <si>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</si>
  <si>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</si>
  <si>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</si>
  <si>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</si>
  <si>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</si>
  <si>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</si>
  <si>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</si>
  <si>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</si>
  <si>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</si>
  <si>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</si>
  <si>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</si>
  <si>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</si>
  <si>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</si>
  <si>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</si>
  <si>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</si>
  <si>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</si>
  <si>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</si>
  <si>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</si>
  <si>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</si>
  <si>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</si>
  <si>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</si>
  <si>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</si>
  <si>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</si>
  <si>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</si>
  <si>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</si>
  <si>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</si>
  <si>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</si>
  <si>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</si>
  <si>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</si>
  <si>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</si>
  <si>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</si>
  <si>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</si>
  <si>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</si>
  <si>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</si>
  <si>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</si>
  <si>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</si>
  <si>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</si>
  <si>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</si>
  <si>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</si>
  <si>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</si>
  <si>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</si>
  <si>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</si>
  <si>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</si>
  <si>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</si>
  <si>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</si>
  <si>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</si>
  <si>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</si>
  <si>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</si>
  <si>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</si>
  <si>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</si>
  <si>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</si>
  <si>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</si>
  <si>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</si>
  <si>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</si>
  <si>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</si>
  <si>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</si>
  <si>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</si>
  <si>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</si>
  <si>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</si>
  <si>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</si>
  <si>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</si>
  <si>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</si>
  <si>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OC-2015</t>
  </si>
  <si>
    <t>4 TO 4.5 Crs.</t>
  </si>
  <si>
    <t>21.12.2013</t>
  </si>
  <si>
    <t>IGR-28.05.24</t>
  </si>
  <si>
    <t>IGR-08.01.24</t>
  </si>
  <si>
    <t>IGR-25.01.23</t>
  </si>
  <si>
    <t>RATE</t>
  </si>
  <si>
    <t>CAR PARKING</t>
  </si>
  <si>
    <t>TOTAL 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</si>
</sst>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96454</xdr:colOff>
      <xdr:row>48</xdr:row>
      <xdr:rowOff>29818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DD9EBB-5926-4348-8212-AD2139215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30854" cy="8907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2BAC82-D54F-417B-A7F0-17D77DFF2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88975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F416BB-B4F5-4067-8B54-A750CFAC9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811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48</xdr:row>
      <xdr:rowOff>86940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ADF82E-E60F-4F57-BCCE-2AD224EBF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707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F71120-D0A4-4AD9-9E36-0A2050173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D796EC-5B06-498F-9281-41F30503E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EA49EF-F607-45B7-BC24-9FA675E9F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314977-EAA9-4C25-B106-63685B3AA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821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9400C1-1A42-4678-ACBD-F1E23F1D7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869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292195.63099999999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321595.63099999999</v>
      </c>
      <c r="D9" s="59" t="s">
        <v>62</v>
      </c>
      <c r="E9" s="60">
        <f>C9/10.764</f>
        <v>29876.963117800075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2015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9</v>
      </c>
      <c r="D13" s="66">
        <f>D12-C13</f>
        <v>91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J20" sqref="J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33200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30200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9</v>
      </c>
      <c r="D7" s="24">
        <v>2024</v>
      </c>
    </row>
    <row r="8" spans="1:5" x14ac:dyDescent="0.25">
      <c r="A8" s="15" t="s">
        <v>18</v>
      </c>
      <c r="B8" s="23"/>
      <c r="C8" s="24">
        <f>C9-C7</f>
        <v>51</v>
      </c>
      <c r="D8" s="24">
        <v>2015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13.5</v>
      </c>
      <c r="D10" s="24"/>
    </row>
    <row r="11" spans="1:5" x14ac:dyDescent="0.25">
      <c r="A11" s="15"/>
      <c r="B11" s="25"/>
      <c r="C11" s="26">
        <f>C10%</f>
        <v>0.13500000000000001</v>
      </c>
      <c r="D11" s="26"/>
    </row>
    <row r="12" spans="1:5" x14ac:dyDescent="0.25">
      <c r="A12" s="15" t="s">
        <v>21</v>
      </c>
      <c r="B12" s="18"/>
      <c r="C12" s="19">
        <f>C6*C11</f>
        <v>405</v>
      </c>
      <c r="D12" s="22"/>
    </row>
    <row r="13" spans="1:5" x14ac:dyDescent="0.25">
      <c r="A13" s="15" t="s">
        <v>22</v>
      </c>
      <c r="B13" s="18"/>
      <c r="C13" s="19">
        <f>C6-C12</f>
        <v>2595</v>
      </c>
      <c r="D13" s="22"/>
    </row>
    <row r="14" spans="1:5" x14ac:dyDescent="0.25">
      <c r="A14" s="15" t="s">
        <v>15</v>
      </c>
      <c r="B14" s="18"/>
      <c r="C14" s="19">
        <f>C5</f>
        <v>30200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32795</v>
      </c>
      <c r="D16" s="22"/>
    </row>
    <row r="17" spans="1:5" x14ac:dyDescent="0.25">
      <c r="B17" s="23"/>
      <c r="C17" s="24"/>
      <c r="D17" s="24"/>
    </row>
    <row r="18" spans="1:5" x14ac:dyDescent="0.25">
      <c r="A18" s="72" t="str">
        <f>E3</f>
        <v>ACA</v>
      </c>
      <c r="B18" s="7"/>
      <c r="C18" s="29">
        <v>732</v>
      </c>
      <c r="D18" s="24"/>
    </row>
    <row r="19" spans="1:5" x14ac:dyDescent="0.25">
      <c r="A19" s="15" t="s">
        <v>74</v>
      </c>
      <c r="B19" s="6"/>
      <c r="C19" s="30">
        <f>C16*C18</f>
        <v>24005940</v>
      </c>
      <c r="D19" s="31">
        <v>1000000</v>
      </c>
      <c r="E19" s="66">
        <f>C19+D19</f>
        <v>25005940</v>
      </c>
    </row>
    <row r="20" spans="1:5" x14ac:dyDescent="0.25">
      <c r="A20" s="15" t="s">
        <v>24</v>
      </c>
      <c r="C20" s="32">
        <f>C19*90%</f>
        <v>21605346</v>
      </c>
      <c r="D20" s="30"/>
      <c r="E20" s="66">
        <f>E19*0.9</f>
        <v>22505346</v>
      </c>
    </row>
    <row r="21" spans="1:5" x14ac:dyDescent="0.25">
      <c r="A21" s="15" t="s">
        <v>25</v>
      </c>
      <c r="C21" s="32">
        <f>C19*80%</f>
        <v>19204752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2196000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C19*0.025/12</f>
        <v>50012.375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A28" s="42" t="s">
        <v>84</v>
      </c>
      <c r="B28" s="42"/>
      <c r="C28" s="53">
        <v>732</v>
      </c>
      <c r="D28"/>
    </row>
    <row r="29" spans="1:5" x14ac:dyDescent="0.25">
      <c r="A29" s="42" t="s">
        <v>91</v>
      </c>
      <c r="B29" s="42"/>
      <c r="C29" s="53">
        <v>32800</v>
      </c>
      <c r="D29"/>
    </row>
    <row r="30" spans="1:5" x14ac:dyDescent="0.25">
      <c r="A30" s="42" t="s">
        <v>74</v>
      </c>
      <c r="B30" s="42"/>
      <c r="C30" s="53">
        <f>C28*C29</f>
        <v>24009600</v>
      </c>
      <c r="D30"/>
    </row>
    <row r="31" spans="1:5" x14ac:dyDescent="0.25">
      <c r="A31" s="42" t="s">
        <v>92</v>
      </c>
      <c r="B31" s="42"/>
      <c r="C31" s="53">
        <v>1000000</v>
      </c>
      <c r="D31"/>
    </row>
    <row r="32" spans="1:5" x14ac:dyDescent="0.25">
      <c r="A32" s="48" t="s">
        <v>93</v>
      </c>
      <c r="B32" s="48"/>
      <c r="C32" s="71">
        <f>C30+C31</f>
        <v>25009600</v>
      </c>
      <c r="D32"/>
    </row>
    <row r="33" spans="1:4" x14ac:dyDescent="0.25">
      <c r="A33" s="48" t="s">
        <v>24</v>
      </c>
      <c r="B33" s="48"/>
      <c r="C33" s="71">
        <f>C32*0.9</f>
        <v>22508640</v>
      </c>
      <c r="D33"/>
    </row>
    <row r="34" spans="1:4" x14ac:dyDescent="0.25">
      <c r="A34" s="48" t="s">
        <v>25</v>
      </c>
      <c r="B34" s="48"/>
      <c r="C34" s="71">
        <f>C32*0.8</f>
        <v>20007680</v>
      </c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W17" sqref="W17:W1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2336</v>
      </c>
      <c r="C2" s="4">
        <f t="shared" ref="C2:C16" si="1">B2*1.2</f>
        <v>2803.2</v>
      </c>
      <c r="D2" s="4">
        <f t="shared" ref="D2:D16" si="2">C2*1.2</f>
        <v>3363.8399999999997</v>
      </c>
      <c r="E2" s="5">
        <f t="shared" ref="E2:E16" si="3">R2</f>
        <v>116800000</v>
      </c>
      <c r="F2" s="4">
        <f t="shared" ref="F2:F15" si="4">ROUND((E2/B2),0)</f>
        <v>50000</v>
      </c>
      <c r="G2" s="4">
        <f t="shared" ref="G2:G15" si="5">ROUND((E2/C2),0)</f>
        <v>41667</v>
      </c>
      <c r="H2" s="4">
        <f t="shared" ref="H2:H15" si="6">ROUND((E2/D2),0)</f>
        <v>34722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2336</v>
      </c>
      <c r="R2" s="2">
        <v>116800000</v>
      </c>
      <c r="S2" s="2"/>
    </row>
    <row r="3" spans="1:19" x14ac:dyDescent="0.25">
      <c r="A3" s="4">
        <v>2</v>
      </c>
      <c r="B3" s="4">
        <f t="shared" si="0"/>
        <v>1675</v>
      </c>
      <c r="C3" s="4">
        <f t="shared" si="1"/>
        <v>2010</v>
      </c>
      <c r="D3" s="4">
        <f t="shared" si="2"/>
        <v>2412</v>
      </c>
      <c r="E3" s="5">
        <f t="shared" si="3"/>
        <v>80000000</v>
      </c>
      <c r="F3" s="4">
        <f t="shared" si="4"/>
        <v>47761</v>
      </c>
      <c r="G3" s="4">
        <f t="shared" si="5"/>
        <v>39801</v>
      </c>
      <c r="H3" s="4">
        <f t="shared" si="6"/>
        <v>33167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1675</v>
      </c>
      <c r="R3" s="2">
        <v>80000000</v>
      </c>
      <c r="S3" s="2"/>
    </row>
    <row r="4" spans="1:19" x14ac:dyDescent="0.25">
      <c r="A4" s="4">
        <v>3</v>
      </c>
      <c r="B4" s="4">
        <f t="shared" si="0"/>
        <v>1250</v>
      </c>
      <c r="C4" s="4">
        <f t="shared" si="1"/>
        <v>1500</v>
      </c>
      <c r="D4" s="4">
        <f t="shared" si="2"/>
        <v>1800</v>
      </c>
      <c r="E4" s="5">
        <f t="shared" si="3"/>
        <v>52000000</v>
      </c>
      <c r="F4" s="4">
        <f t="shared" si="4"/>
        <v>41600</v>
      </c>
      <c r="G4" s="4">
        <f t="shared" si="5"/>
        <v>34667</v>
      </c>
      <c r="H4" s="4">
        <f t="shared" si="6"/>
        <v>28889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1250</v>
      </c>
      <c r="R4" s="2">
        <v>52000000</v>
      </c>
      <c r="S4" s="2"/>
    </row>
    <row r="5" spans="1:19" x14ac:dyDescent="0.25">
      <c r="A5" s="4">
        <v>4</v>
      </c>
      <c r="B5" s="4">
        <f t="shared" si="0"/>
        <v>2083.3333333333335</v>
      </c>
      <c r="C5" s="4">
        <f t="shared" si="1"/>
        <v>2500</v>
      </c>
      <c r="D5" s="4">
        <f t="shared" si="2"/>
        <v>3000</v>
      </c>
      <c r="E5" s="5">
        <f t="shared" si="3"/>
        <v>102500000</v>
      </c>
      <c r="F5" s="4">
        <f t="shared" si="4"/>
        <v>49200</v>
      </c>
      <c r="G5" s="4">
        <f t="shared" si="5"/>
        <v>41000</v>
      </c>
      <c r="H5" s="4">
        <f t="shared" si="6"/>
        <v>34167</v>
      </c>
      <c r="I5" s="4">
        <f t="shared" si="7"/>
        <v>0</v>
      </c>
      <c r="J5" s="4">
        <f t="shared" si="8"/>
        <v>0</v>
      </c>
      <c r="O5">
        <v>0</v>
      </c>
      <c r="P5">
        <v>2500</v>
      </c>
      <c r="Q5">
        <f t="shared" ref="Q5:Q10" si="10">P5/1.2</f>
        <v>2083.3333333333335</v>
      </c>
      <c r="R5" s="2">
        <v>102500000</v>
      </c>
      <c r="S5" s="2"/>
    </row>
    <row r="6" spans="1:19" x14ac:dyDescent="0.25">
      <c r="A6" s="4">
        <v>5</v>
      </c>
      <c r="B6" s="4">
        <f t="shared" si="0"/>
        <v>693.20159999999998</v>
      </c>
      <c r="C6" s="4">
        <f t="shared" si="1"/>
        <v>831.84191999999996</v>
      </c>
      <c r="D6" s="4">
        <f t="shared" si="2"/>
        <v>998.21030399999995</v>
      </c>
      <c r="E6" s="5">
        <f t="shared" si="3"/>
        <v>20500000</v>
      </c>
      <c r="F6" s="75">
        <f t="shared" si="4"/>
        <v>29573</v>
      </c>
      <c r="G6" s="75">
        <f t="shared" si="5"/>
        <v>24644</v>
      </c>
      <c r="H6" s="75">
        <f t="shared" si="6"/>
        <v>20537</v>
      </c>
      <c r="I6" s="75">
        <f t="shared" si="7"/>
        <v>0</v>
      </c>
      <c r="J6" s="75">
        <f t="shared" si="8"/>
        <v>0</v>
      </c>
      <c r="K6" s="76"/>
      <c r="L6" s="76"/>
      <c r="M6" s="76"/>
      <c r="N6" s="76"/>
      <c r="O6" s="76">
        <v>0</v>
      </c>
      <c r="P6" s="76">
        <f>77.28*10.764</f>
        <v>831.84191999999996</v>
      </c>
      <c r="Q6" s="76">
        <f t="shared" si="10"/>
        <v>693.20159999999998</v>
      </c>
      <c r="R6" s="77">
        <v>20500000</v>
      </c>
      <c r="S6" s="77" t="s">
        <v>88</v>
      </c>
    </row>
    <row r="7" spans="1:19" x14ac:dyDescent="0.25">
      <c r="A7" s="4">
        <v>6</v>
      </c>
      <c r="B7" s="4">
        <f t="shared" si="0"/>
        <v>970</v>
      </c>
      <c r="C7" s="4">
        <f t="shared" si="1"/>
        <v>1164</v>
      </c>
      <c r="D7" s="4">
        <f t="shared" si="2"/>
        <v>1396.8</v>
      </c>
      <c r="E7" s="5">
        <f t="shared" si="3"/>
        <v>31000000</v>
      </c>
      <c r="F7" s="73">
        <f t="shared" si="4"/>
        <v>31959</v>
      </c>
      <c r="G7" s="73">
        <f t="shared" si="5"/>
        <v>26632</v>
      </c>
      <c r="H7" s="73">
        <f t="shared" si="6"/>
        <v>22194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970</v>
      </c>
      <c r="R7" s="74">
        <v>31000000</v>
      </c>
      <c r="S7" s="74" t="s">
        <v>89</v>
      </c>
    </row>
    <row r="8" spans="1:19" x14ac:dyDescent="0.25">
      <c r="A8" s="4">
        <v>7</v>
      </c>
      <c r="B8" s="4">
        <f t="shared" si="0"/>
        <v>1750</v>
      </c>
      <c r="C8" s="4">
        <f t="shared" si="1"/>
        <v>2100</v>
      </c>
      <c r="D8" s="4">
        <f t="shared" si="2"/>
        <v>2520</v>
      </c>
      <c r="E8" s="5">
        <f t="shared" si="3"/>
        <v>56000000</v>
      </c>
      <c r="F8" s="73">
        <f t="shared" si="4"/>
        <v>32000</v>
      </c>
      <c r="G8" s="73">
        <f t="shared" si="5"/>
        <v>26667</v>
      </c>
      <c r="H8" s="73">
        <f t="shared" si="6"/>
        <v>22222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1750</v>
      </c>
      <c r="R8" s="74">
        <v>56000000</v>
      </c>
      <c r="S8" s="74" t="s">
        <v>90</v>
      </c>
    </row>
    <row r="9" spans="1:19" x14ac:dyDescent="0.25">
      <c r="A9" s="4">
        <v>8</v>
      </c>
      <c r="B9" s="4">
        <f t="shared" si="0"/>
        <v>857.63888888888903</v>
      </c>
      <c r="C9" s="4">
        <f t="shared" si="1"/>
        <v>1029.1666666666667</v>
      </c>
      <c r="D9" s="4">
        <f t="shared" si="2"/>
        <v>1235</v>
      </c>
      <c r="E9" s="5">
        <f t="shared" si="3"/>
        <v>30000000</v>
      </c>
      <c r="F9" s="73">
        <f t="shared" si="4"/>
        <v>34980</v>
      </c>
      <c r="G9" s="73">
        <f t="shared" si="5"/>
        <v>29150</v>
      </c>
      <c r="H9" s="73">
        <f t="shared" si="6"/>
        <v>24291</v>
      </c>
      <c r="I9" s="73">
        <f t="shared" si="7"/>
        <v>0</v>
      </c>
      <c r="J9" s="73">
        <f t="shared" si="8"/>
        <v>0</v>
      </c>
      <c r="K9" s="7"/>
      <c r="L9" s="7"/>
      <c r="M9" s="7"/>
      <c r="N9" s="7"/>
      <c r="O9" s="7">
        <v>1235</v>
      </c>
      <c r="P9" s="7">
        <f t="shared" si="9"/>
        <v>1029.1666666666667</v>
      </c>
      <c r="Q9" s="7">
        <f t="shared" si="10"/>
        <v>857.63888888888903</v>
      </c>
      <c r="R9" s="74">
        <v>30000000</v>
      </c>
      <c r="S9" s="2"/>
    </row>
    <row r="10" spans="1:19" x14ac:dyDescent="0.25">
      <c r="A10" s="4">
        <v>9</v>
      </c>
      <c r="B10" s="4">
        <f t="shared" si="0"/>
        <v>734</v>
      </c>
      <c r="C10" s="4">
        <f t="shared" si="1"/>
        <v>880.8</v>
      </c>
      <c r="D10" s="4">
        <f t="shared" si="2"/>
        <v>1056.9599999999998</v>
      </c>
      <c r="E10" s="5">
        <f t="shared" si="3"/>
        <v>23000000</v>
      </c>
      <c r="F10" s="73">
        <f t="shared" si="4"/>
        <v>31335</v>
      </c>
      <c r="G10" s="73">
        <f t="shared" si="5"/>
        <v>26113</v>
      </c>
      <c r="H10" s="73">
        <f t="shared" si="6"/>
        <v>21761</v>
      </c>
      <c r="I10" s="73">
        <f t="shared" si="7"/>
        <v>0</v>
      </c>
      <c r="J10" s="73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734</v>
      </c>
      <c r="R10" s="74">
        <v>23000000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69" t="s">
        <v>86</v>
      </c>
      <c r="I24" s="10">
        <f>32000*1.2</f>
        <v>38400</v>
      </c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53" t="s">
        <v>71</v>
      </c>
      <c r="G27" s="53">
        <v>798</v>
      </c>
    </row>
    <row r="28" spans="1:19" s="10" customFormat="1" x14ac:dyDescent="0.25">
      <c r="C28" s="68" t="s">
        <v>75</v>
      </c>
      <c r="D28" s="68" t="s">
        <v>87</v>
      </c>
      <c r="F28" s="53" t="s">
        <v>84</v>
      </c>
      <c r="G28" s="53">
        <v>732</v>
      </c>
    </row>
    <row r="29" spans="1:19" s="10" customFormat="1" x14ac:dyDescent="0.25">
      <c r="C29" s="68" t="s">
        <v>1</v>
      </c>
      <c r="D29" s="68">
        <v>17006000</v>
      </c>
      <c r="F29" s="53" t="s">
        <v>72</v>
      </c>
      <c r="G29" s="53">
        <v>879</v>
      </c>
      <c r="H29" s="10">
        <f>G29/G28</f>
        <v>1.2008196721311475</v>
      </c>
    </row>
    <row r="30" spans="1:19" s="10" customFormat="1" x14ac:dyDescent="0.25">
      <c r="F30" s="53" t="s">
        <v>73</v>
      </c>
      <c r="G30" s="53">
        <v>35000</v>
      </c>
    </row>
    <row r="31" spans="1:19" s="10" customFormat="1" x14ac:dyDescent="0.25">
      <c r="C31" s="71"/>
      <c r="D31" s="71"/>
      <c r="F31" s="71" t="s">
        <v>74</v>
      </c>
      <c r="G31" s="71">
        <f>G28*G30</f>
        <v>25620000</v>
      </c>
      <c r="H31" s="10">
        <f>G31/D29</f>
        <v>1.5065271080795013</v>
      </c>
    </row>
    <row r="32" spans="1:19" s="10" customFormat="1" x14ac:dyDescent="0.25">
      <c r="C32" s="71"/>
      <c r="D32" s="71"/>
      <c r="F32" s="71" t="s">
        <v>24</v>
      </c>
      <c r="G32" s="71">
        <f>G31*90%</f>
        <v>23058000</v>
      </c>
    </row>
    <row r="33" spans="3:7" s="10" customFormat="1" x14ac:dyDescent="0.25">
      <c r="C33" s="71"/>
      <c r="D33" s="71"/>
      <c r="F33" s="71" t="s">
        <v>25</v>
      </c>
      <c r="G33" s="71">
        <f>G31*80%</f>
        <v>20496000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abSelected="1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2024-08-26T11:31:53Z</dcterms:modified>
</cp:coreProperties>
</file>