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hisar C M Road\GIRISH HARAKHCHAND GALA\"/>
    </mc:Choice>
  </mc:AlternateContent>
  <xr:revisionPtr revIDLastSave="0" documentId="13_ncr:1_{FD6C55B7-891C-4AA2-BB45-F72E0E6782A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9" i="4" l="1"/>
  <c r="P9" i="4"/>
  <c r="H29" i="4"/>
  <c r="H21" i="4"/>
  <c r="J19" i="4"/>
  <c r="I18" i="4"/>
  <c r="I19" i="4"/>
  <c r="Q12" i="4" l="1"/>
  <c r="P12" i="4"/>
  <c r="P11" i="4"/>
  <c r="Q11" i="4" s="1"/>
  <c r="Q10" i="4"/>
  <c r="P10" i="4"/>
  <c r="Q9" i="4"/>
  <c r="P8" i="4"/>
  <c r="P7" i="4"/>
  <c r="Q6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<sst xmlns="http://schemas.openxmlformats.org/spreadsheetml/2006/main" count="29" uniqueCount="26">
  <si>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</si>
  <si>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</si>
  <si>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</si>
  <si>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</si>
  <si>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</si>
  <si>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</si>
  <si>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</si>
  <si>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</si>
  <si>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</si>
  <si>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</si>
  <si>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</si>
  <si>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</si>
  <si>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</si>
  <si>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626, 6th Floor, Building No C, Wing - G, Earth Residency, Earth Residency (HIJ) Co-op. Hsg. Soc. Ltd. (F &amp; G), Ratan Nagar, Dahisar (East), </t>
  </si>
  <si>
    <t>bua</t>
  </si>
  <si>
    <t>fmv</t>
  </si>
  <si>
    <t>ca</t>
  </si>
  <si>
    <t>rate on ca</t>
  </si>
  <si>
    <t>agreemetn - 25.05.24</t>
  </si>
  <si>
    <t>av</t>
  </si>
  <si>
    <t>sd</t>
  </si>
  <si>
    <t>rd</t>
  </si>
  <si>
    <t>bv</t>
  </si>
  <si>
    <t>26.09.23</t>
  </si>
  <si>
    <t>ls - 45 lakhs</t>
  </si>
  <si>
    <t>oc - 2011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</si>
</sst>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49</xdr:row>
      <xdr:rowOff>134608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D08898-B5B8-4B06-8EFC-DEFD51535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325086</xdr:colOff>
      <xdr:row>53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CE978-6717-429D-9B26-4B104F9A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59486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B941E-934C-4544-B977-C7E533AF5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50</xdr:row>
      <xdr:rowOff>1256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A45B2A-16E6-4011-9174-3724D2A81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900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54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FC6E9-9203-4861-9A1C-59410272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7488D6-6076-453A-872F-999794D7F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8964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267843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110AF0-7D8B-41D4-BDD7-C5A2BBE4F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192643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72ED13-026A-4C1F-A930-749103983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4" sqref="G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1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315</v>
      </c>
      <c r="C2" s="4">
        <f>B2*1.2</f>
        <v>378</v>
      </c>
      <c r="D2" s="4">
        <f t="shared" ref="D2:D13" si="2">C2*1.2</f>
        <v>453.59999999999997</v>
      </c>
      <c r="E2" s="16">
        <f t="shared" ref="E2:E13" si="3">R2</f>
        <v>9000000</v>
      </c>
      <c r="F2" s="10">
        <f t="shared" ref="F2:F13" si="4">ROUND((E2/B2),0)</f>
        <v>28571</v>
      </c>
      <c r="G2" s="10">
        <f t="shared" ref="G2:G13" si="5">ROUND((E2/C2),0)</f>
        <v>23810</v>
      </c>
      <c r="H2" s="10">
        <f t="shared" ref="H2:H13" si="6">ROUND((E2/D2),0)</f>
        <v>19841</v>
      </c>
      <c r="I2" s="10" t="e">
        <f>#REF!</f>
        <v>#REF!</v>
      </c>
      <c r="J2" s="4">
        <f t="shared" ref="J2:J13" si="7">S2</f>
        <v>0</v>
      </c>
      <c r="O2">
        <v>0</v>
      </c>
      <c r="P2">
        <v>378</v>
      </c>
      <c r="Q2">
        <f t="shared" ref="Q2:Q12" si="8">P2/1.2</f>
        <v>315</v>
      </c>
      <c r="R2" s="2">
        <v>9000000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305</v>
      </c>
      <c r="C3" s="4">
        <f t="shared" ref="C3:C15" si="9">B3*1.2</f>
        <v>366</v>
      </c>
      <c r="D3" s="4">
        <f t="shared" si="2"/>
        <v>439.2</v>
      </c>
      <c r="E3" s="16">
        <f t="shared" si="3"/>
        <v>7500000</v>
      </c>
      <c r="F3" s="15">
        <f t="shared" si="4"/>
        <v>24590</v>
      </c>
      <c r="G3" s="10">
        <f t="shared" si="5"/>
        <v>20492</v>
      </c>
      <c r="H3" s="10">
        <f t="shared" si="6"/>
        <v>17077</v>
      </c>
      <c r="I3" s="10" t="e">
        <f>#REF!</f>
        <v>#REF!</v>
      </c>
      <c r="J3" s="4">
        <f t="shared" si="7"/>
        <v>0</v>
      </c>
      <c r="O3">
        <v>0</v>
      </c>
      <c r="P3">
        <f t="shared" ref="P2:P12" si="10">O3/1.2</f>
        <v>0</v>
      </c>
      <c r="Q3">
        <v>305</v>
      </c>
      <c r="R3" s="2">
        <v>7500000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330</v>
      </c>
      <c r="C4" s="4">
        <f t="shared" si="9"/>
        <v>396</v>
      </c>
      <c r="D4" s="4">
        <f t="shared" si="2"/>
        <v>475.2</v>
      </c>
      <c r="E4" s="16">
        <f t="shared" si="3"/>
        <v>7100000</v>
      </c>
      <c r="F4" s="10">
        <f t="shared" si="4"/>
        <v>21515</v>
      </c>
      <c r="G4" s="10">
        <f t="shared" si="5"/>
        <v>17929</v>
      </c>
      <c r="H4" s="10">
        <f t="shared" si="6"/>
        <v>14941</v>
      </c>
      <c r="I4" s="10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330</v>
      </c>
      <c r="R4" s="2">
        <v>7100000</v>
      </c>
      <c r="S4" s="8"/>
      <c r="T4" s="8"/>
    </row>
    <row r="5" spans="1:21" x14ac:dyDescent="0.25">
      <c r="A5" s="4">
        <f t="shared" si="0"/>
        <v>0</v>
      </c>
      <c r="B5" s="4">
        <f t="shared" si="1"/>
        <v>520</v>
      </c>
      <c r="C5" s="4">
        <f t="shared" si="9"/>
        <v>624</v>
      </c>
      <c r="D5" s="4">
        <f t="shared" si="2"/>
        <v>748.8</v>
      </c>
      <c r="E5" s="16">
        <f t="shared" si="3"/>
        <v>11000000</v>
      </c>
      <c r="F5" s="10">
        <f t="shared" si="4"/>
        <v>21154</v>
      </c>
      <c r="G5" s="10">
        <f t="shared" si="5"/>
        <v>17628</v>
      </c>
      <c r="H5" s="10">
        <f t="shared" si="6"/>
        <v>14690</v>
      </c>
      <c r="I5" s="10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520</v>
      </c>
      <c r="R5" s="2">
        <v>11000000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6">
        <f t="shared" si="3"/>
        <v>5500000</v>
      </c>
      <c r="F6" s="15">
        <f t="shared" si="4"/>
        <v>24444</v>
      </c>
      <c r="G6" s="10">
        <f t="shared" si="5"/>
        <v>20370</v>
      </c>
      <c r="H6" s="10">
        <f t="shared" si="6"/>
        <v>16975</v>
      </c>
      <c r="I6" s="10" t="e">
        <f>#REF!</f>
        <v>#REF!</v>
      </c>
      <c r="J6" s="4">
        <f t="shared" si="7"/>
        <v>0</v>
      </c>
      <c r="O6">
        <v>0</v>
      </c>
      <c r="P6">
        <v>270</v>
      </c>
      <c r="Q6">
        <f t="shared" si="8"/>
        <v>225</v>
      </c>
      <c r="R6" s="2">
        <v>5500000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225</v>
      </c>
      <c r="C7" s="4">
        <f t="shared" si="9"/>
        <v>270</v>
      </c>
      <c r="D7" s="4">
        <f t="shared" si="2"/>
        <v>324</v>
      </c>
      <c r="E7" s="16">
        <f t="shared" si="3"/>
        <v>5500000</v>
      </c>
      <c r="F7" s="10">
        <f t="shared" si="4"/>
        <v>24444</v>
      </c>
      <c r="G7" s="10">
        <f t="shared" si="5"/>
        <v>20370</v>
      </c>
      <c r="H7" s="10">
        <f t="shared" si="6"/>
        <v>16975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225</v>
      </c>
      <c r="R7" s="2">
        <v>5500000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6">
        <f t="shared" si="3"/>
        <v>4700000</v>
      </c>
      <c r="F8" s="10">
        <f t="shared" si="4"/>
        <v>20889</v>
      </c>
      <c r="G8" s="10">
        <f t="shared" si="5"/>
        <v>17407</v>
      </c>
      <c r="H8" s="10">
        <f t="shared" si="6"/>
        <v>14506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225</v>
      </c>
      <c r="R8" s="2">
        <v>4700000</v>
      </c>
      <c r="S8" s="8"/>
      <c r="T8" s="8"/>
    </row>
    <row r="9" spans="1:21" x14ac:dyDescent="0.25">
      <c r="A9" s="4">
        <f t="shared" si="0"/>
        <v>0</v>
      </c>
      <c r="B9" s="4">
        <f t="shared" si="1"/>
        <v>224.96759999999995</v>
      </c>
      <c r="C9" s="4">
        <f t="shared" si="9"/>
        <v>269.96111999999994</v>
      </c>
      <c r="D9" s="4">
        <f t="shared" si="2"/>
        <v>323.9533439999999</v>
      </c>
      <c r="E9" s="16">
        <f t="shared" si="3"/>
        <v>5150000</v>
      </c>
      <c r="F9" s="15">
        <f t="shared" si="4"/>
        <v>22892</v>
      </c>
      <c r="G9" s="10">
        <f t="shared" si="5"/>
        <v>19077</v>
      </c>
      <c r="H9" s="10">
        <f t="shared" si="6"/>
        <v>15897</v>
      </c>
      <c r="I9" s="10" t="e">
        <f>#REF!</f>
        <v>#REF!</v>
      </c>
      <c r="J9" s="4" t="str">
        <f t="shared" si="7"/>
        <v>26.09.23</v>
      </c>
      <c r="O9">
        <v>0</v>
      </c>
      <c r="P9">
        <f>25.08*10.764</f>
        <v>269.96111999999994</v>
      </c>
      <c r="Q9">
        <f t="shared" si="8"/>
        <v>224.96759999999995</v>
      </c>
      <c r="R9" s="2">
        <v>5150000</v>
      </c>
      <c r="S9" s="8" t="s">
        <v>23</v>
      </c>
      <c r="T9" s="8"/>
      <c r="U9">
        <f>F9*1.2</f>
        <v>27470.399999999998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16</v>
      </c>
      <c r="H18">
        <v>225</v>
      </c>
      <c r="I18">
        <f>20.9*10.764</f>
        <v>224.96759999999998</v>
      </c>
    </row>
    <row r="19" spans="7:24" x14ac:dyDescent="0.25">
      <c r="G19" t="s">
        <v>14</v>
      </c>
      <c r="H19">
        <v>270</v>
      </c>
      <c r="I19">
        <f>25.08*10.764</f>
        <v>269.96111999999994</v>
      </c>
      <c r="J19">
        <f>I19/H18</f>
        <v>1.1998271999999996</v>
      </c>
    </row>
    <row r="20" spans="7:24" x14ac:dyDescent="0.25">
      <c r="G20" t="s">
        <v>17</v>
      </c>
      <c r="H20">
        <v>23500</v>
      </c>
    </row>
    <row r="21" spans="7:24" x14ac:dyDescent="0.25">
      <c r="G21" t="s">
        <v>15</v>
      </c>
      <c r="H21">
        <f>H20*H18</f>
        <v>5287500</v>
      </c>
    </row>
    <row r="22" spans="7:24" x14ac:dyDescent="0.25">
      <c r="G22" s="6"/>
      <c r="H22" s="6"/>
    </row>
    <row r="23" spans="7:24" x14ac:dyDescent="0.25">
      <c r="I23" t="s">
        <v>25</v>
      </c>
    </row>
    <row r="24" spans="7:24" x14ac:dyDescent="0.25">
      <c r="I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H26">
        <v>2500000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H27">
        <v>151200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21</v>
      </c>
      <c r="H28">
        <v>25000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22</v>
      </c>
      <c r="H29">
        <f>SUM(H26:H28)</f>
        <v>2676200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2024-08-05T10:52:52Z</dcterms:modified>
</cp:coreProperties>
</file>