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Shrinivas Pai\"/>
    </mc:Choice>
  </mc:AlternateContent>
  <xr:revisionPtr revIDLastSave="0" documentId="13_ncr:1_{CCDDF9AE-8CCA-4369-BA36-DF750F2E3B6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7" i="4" l="1"/>
  <c r="U7" i="4" l="1"/>
  <c r="T7" i="4"/>
  <c r="U6" i="4"/>
  <c r="T6" i="4"/>
  <c r="I22" i="4"/>
  <c r="I20" i="4"/>
  <c r="I32" i="4"/>
  <c r="J22" i="4" l="1"/>
  <c r="I24" i="4"/>
  <c r="J24" i="4" s="1"/>
  <c r="Q12" i="4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<sst xmlns="http://schemas.openxmlformats.org/spreadsheetml/2006/main" count="29" uniqueCount="26">
  <si>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</si>
  <si>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</si>
  <si>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</si>
  <si>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</si>
  <si>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</si>
  <si>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</si>
  <si>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</si>
  <si>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</si>
  <si>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</si>
  <si>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</si>
  <si>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</si>
  <si>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</si>
  <si>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</si>
  <si>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1402, 14th Floor, Jaydeep Icon, Mulund East</t>
  </si>
  <si>
    <t>agreemten  - 22.07.24</t>
  </si>
  <si>
    <t>av</t>
  </si>
  <si>
    <t>sd</t>
  </si>
  <si>
    <t>rd</t>
  </si>
  <si>
    <t>bv</t>
  </si>
  <si>
    <t>rera ca</t>
  </si>
  <si>
    <t>bal</t>
  </si>
  <si>
    <t>rate</t>
  </si>
  <si>
    <t>fmv</t>
  </si>
  <si>
    <t>19.07.24</t>
  </si>
  <si>
    <t>28.06.24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</si>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</sst>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0" fillId="3" borderId="0" xfId="0" applyNumberFormat="1" applyFill="1"/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48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93A4E-06B1-4EF1-8CC4-3EE509AE1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572771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57DF3-9659-4523-A279-A5DA760DF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07171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229254-0127-4979-A2CB-D9321E8CE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43</xdr:row>
      <xdr:rowOff>10597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05EEE6-2B59-4423-B577-1B1D573DC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7678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80D047-4C9F-4681-93CC-9D9C15D52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486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32301-A4DC-41F9-820D-DF53E05D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29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topLeftCell="D1" zoomScaleNormal="100" workbookViewId="0">
      <selection activeCell="O22" sqref="N22:O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" customWidth="1"/>
    <col min="20" max="20" width="18.140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700</v>
      </c>
      <c r="C2" s="4">
        <f>B2*1.2</f>
        <v>840</v>
      </c>
      <c r="D2" s="4">
        <f t="shared" ref="D2:D13" si="2">C2*1.2</f>
        <v>1008</v>
      </c>
      <c r="E2" s="16">
        <f t="shared" ref="E2:E13" si="3">R2</f>
        <v>16500000</v>
      </c>
      <c r="F2" s="17">
        <f t="shared" ref="F2:F13" si="4">ROUND((E2/B2),0)</f>
        <v>23571</v>
      </c>
      <c r="G2" s="10">
        <f t="shared" ref="G2:G13" si="5">ROUND((E2/C2),0)</f>
        <v>19643</v>
      </c>
      <c r="H2" s="10">
        <f t="shared" ref="H2:H13" si="6">ROUND((E2/D2),0)</f>
        <v>16369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700</v>
      </c>
      <c r="R2" s="2">
        <v>16500000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695</v>
      </c>
      <c r="C3" s="4">
        <f t="shared" ref="C3:C15" si="9">B3*1.2</f>
        <v>834</v>
      </c>
      <c r="D3" s="4">
        <f t="shared" si="2"/>
        <v>1000.8</v>
      </c>
      <c r="E3" s="16">
        <f t="shared" si="3"/>
        <v>16300000</v>
      </c>
      <c r="F3" s="10">
        <f t="shared" si="4"/>
        <v>23453</v>
      </c>
      <c r="G3" s="10">
        <f t="shared" si="5"/>
        <v>19544</v>
      </c>
      <c r="H3" s="10">
        <f t="shared" si="6"/>
        <v>16287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695</v>
      </c>
      <c r="R3" s="2">
        <v>16300000</v>
      </c>
      <c r="S3" s="8"/>
      <c r="T3" s="8"/>
    </row>
    <row r="4" spans="1:22" x14ac:dyDescent="0.25">
      <c r="A4" s="4">
        <f t="shared" si="0"/>
        <v>0</v>
      </c>
      <c r="B4" s="4">
        <f t="shared" si="1"/>
        <v>660</v>
      </c>
      <c r="C4" s="4">
        <f t="shared" si="9"/>
        <v>792</v>
      </c>
      <c r="D4" s="4">
        <f t="shared" si="2"/>
        <v>950.4</v>
      </c>
      <c r="E4" s="16">
        <f t="shared" si="3"/>
        <v>16000000</v>
      </c>
      <c r="F4" s="17">
        <f t="shared" si="4"/>
        <v>24242</v>
      </c>
      <c r="G4" s="10">
        <f t="shared" si="5"/>
        <v>20202</v>
      </c>
      <c r="H4" s="10">
        <f t="shared" si="6"/>
        <v>16835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660</v>
      </c>
      <c r="R4" s="2">
        <v>16000000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700</v>
      </c>
      <c r="C5" s="4">
        <f t="shared" si="9"/>
        <v>840</v>
      </c>
      <c r="D5" s="4">
        <f t="shared" si="2"/>
        <v>1008</v>
      </c>
      <c r="E5" s="16">
        <f t="shared" si="3"/>
        <v>18200000</v>
      </c>
      <c r="F5" s="10">
        <f t="shared" si="4"/>
        <v>26000</v>
      </c>
      <c r="G5" s="10">
        <f t="shared" si="5"/>
        <v>21667</v>
      </c>
      <c r="H5" s="10">
        <f t="shared" si="6"/>
        <v>18056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700</v>
      </c>
      <c r="R5" s="2">
        <v>18200000</v>
      </c>
      <c r="S5" s="8"/>
      <c r="T5" s="8"/>
    </row>
    <row r="6" spans="1:22" x14ac:dyDescent="0.25">
      <c r="A6" s="4">
        <f t="shared" si="0"/>
        <v>0</v>
      </c>
      <c r="B6" s="4">
        <f t="shared" si="1"/>
        <v>695</v>
      </c>
      <c r="C6" s="4">
        <f t="shared" si="9"/>
        <v>834</v>
      </c>
      <c r="D6" s="4">
        <f t="shared" si="2"/>
        <v>1000.8</v>
      </c>
      <c r="E6" s="16">
        <f t="shared" si="3"/>
        <v>12070760</v>
      </c>
      <c r="F6" s="10">
        <f t="shared" si="4"/>
        <v>17368</v>
      </c>
      <c r="G6" s="10">
        <f t="shared" si="5"/>
        <v>14473</v>
      </c>
      <c r="H6" s="10">
        <f t="shared" si="6"/>
        <v>12061</v>
      </c>
      <c r="I6" s="4" t="e">
        <f>#REF!</f>
        <v>#REF!</v>
      </c>
      <c r="J6" s="4" t="str">
        <f t="shared" si="7"/>
        <v>19.07.24</v>
      </c>
      <c r="O6">
        <v>0</v>
      </c>
      <c r="P6">
        <f t="shared" si="8"/>
        <v>0</v>
      </c>
      <c r="Q6">
        <v>695</v>
      </c>
      <c r="R6" s="2">
        <v>12070760</v>
      </c>
      <c r="S6" s="8" t="s">
        <v>23</v>
      </c>
      <c r="T6" s="15">
        <f>R6+724500+30000</f>
        <v>12825260</v>
      </c>
      <c r="U6">
        <f>T6/Q6</f>
        <v>18453.611510791368</v>
      </c>
    </row>
    <row r="7" spans="1:22" x14ac:dyDescent="0.25">
      <c r="A7" s="4">
        <f t="shared" si="0"/>
        <v>0</v>
      </c>
      <c r="B7" s="4">
        <f t="shared" si="1"/>
        <v>695</v>
      </c>
      <c r="C7" s="4">
        <f t="shared" si="9"/>
        <v>834</v>
      </c>
      <c r="D7" s="4">
        <f t="shared" si="2"/>
        <v>1000.8</v>
      </c>
      <c r="E7" s="16">
        <f t="shared" si="3"/>
        <v>14692884</v>
      </c>
      <c r="F7" s="17">
        <f t="shared" si="4"/>
        <v>21141</v>
      </c>
      <c r="G7" s="10">
        <f t="shared" si="5"/>
        <v>17617</v>
      </c>
      <c r="H7" s="10">
        <f t="shared" si="6"/>
        <v>14681</v>
      </c>
      <c r="I7" s="4" t="e">
        <f>#REF!</f>
        <v>#REF!</v>
      </c>
      <c r="J7" s="4" t="str">
        <f t="shared" si="7"/>
        <v>28.06.24</v>
      </c>
      <c r="O7">
        <v>0</v>
      </c>
      <c r="P7">
        <f t="shared" si="8"/>
        <v>0</v>
      </c>
      <c r="Q7">
        <v>695</v>
      </c>
      <c r="R7" s="2">
        <v>14692884</v>
      </c>
      <c r="S7" s="8" t="s">
        <v>24</v>
      </c>
      <c r="T7" s="15">
        <f>R7+882000+30000</f>
        <v>15604884</v>
      </c>
      <c r="U7">
        <f>T7/Q7</f>
        <v>22453.070503597122</v>
      </c>
      <c r="V7">
        <f>F7*1.1</f>
        <v>23255.100000000002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0">P8/1.2</f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19</v>
      </c>
      <c r="I18">
        <v>900</v>
      </c>
    </row>
    <row r="19" spans="7:24" x14ac:dyDescent="0.25">
      <c r="H19" t="s">
        <v>20</v>
      </c>
      <c r="I19">
        <v>40</v>
      </c>
    </row>
    <row r="20" spans="7:24" x14ac:dyDescent="0.25">
      <c r="I20">
        <f>I19+I18</f>
        <v>940</v>
      </c>
      <c r="Q20">
        <v>23500</v>
      </c>
    </row>
    <row r="21" spans="7:24" x14ac:dyDescent="0.25">
      <c r="H21" t="s">
        <v>21</v>
      </c>
      <c r="I21">
        <v>24000</v>
      </c>
    </row>
    <row r="22" spans="7:24" x14ac:dyDescent="0.25">
      <c r="H22" t="s">
        <v>22</v>
      </c>
      <c r="I22">
        <f>I21*I20</f>
        <v>22560000</v>
      </c>
      <c r="J22">
        <f>I22*98%</f>
        <v>22108800</v>
      </c>
    </row>
    <row r="23" spans="7:24" x14ac:dyDescent="0.25">
      <c r="H23" t="s">
        <v>25</v>
      </c>
      <c r="I23">
        <v>1000000</v>
      </c>
    </row>
    <row r="24" spans="7:24" x14ac:dyDescent="0.25">
      <c r="G24" s="6"/>
      <c r="H24" s="6"/>
      <c r="I24">
        <f>I23+I22</f>
        <v>23560000</v>
      </c>
      <c r="J24">
        <f>I24*98%</f>
        <v>23088800</v>
      </c>
    </row>
    <row r="25" spans="7:24" x14ac:dyDescent="0.25">
      <c r="G25" s="6"/>
      <c r="H25" s="6"/>
    </row>
    <row r="26" spans="7:24" x14ac:dyDescent="0.25">
      <c r="G26" s="6"/>
      <c r="H26" s="6"/>
    </row>
    <row r="27" spans="7:24" x14ac:dyDescent="0.25">
      <c r="G27" s="6"/>
      <c r="H27" s="6"/>
    </row>
    <row r="28" spans="7:24" x14ac:dyDescent="0.25">
      <c r="H28" t="s">
        <v>14</v>
      </c>
    </row>
    <row r="29" spans="7:24" x14ac:dyDescent="0.25">
      <c r="H29" t="s">
        <v>15</v>
      </c>
      <c r="I29">
        <v>19873333</v>
      </c>
      <c r="P29" s="11"/>
      <c r="Q29" s="11"/>
      <c r="R29" s="13"/>
      <c r="T29" s="11"/>
      <c r="U29" s="11"/>
      <c r="V29" s="11"/>
      <c r="W29" s="11"/>
      <c r="X29" s="11"/>
    </row>
    <row r="30" spans="7:24" x14ac:dyDescent="0.25">
      <c r="H30" t="s">
        <v>16</v>
      </c>
      <c r="I30">
        <v>1192400</v>
      </c>
      <c r="P30" s="11"/>
      <c r="Q30" s="14"/>
      <c r="R30" s="14"/>
      <c r="T30" s="14"/>
      <c r="U30" s="14"/>
      <c r="V30" s="11"/>
      <c r="W30" s="11"/>
      <c r="X30" s="11"/>
    </row>
    <row r="31" spans="7:24" x14ac:dyDescent="0.25">
      <c r="H31" t="s">
        <v>17</v>
      </c>
      <c r="I31">
        <v>30000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 t="s">
        <v>18</v>
      </c>
      <c r="I32">
        <f>SUM(I29:I31)</f>
        <v>21095733</v>
      </c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2"/>
      <c r="T33" s="12"/>
      <c r="U33" s="12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T36" s="11"/>
      <c r="U36" s="11"/>
      <c r="V36" s="11"/>
      <c r="W36" s="11"/>
      <c r="X36" s="11"/>
    </row>
    <row r="37" spans="16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16:24" x14ac:dyDescent="0.25">
      <c r="P38" s="11"/>
      <c r="Q38" s="11"/>
      <c r="R38" s="11"/>
      <c r="S38" s="6"/>
      <c r="T38" s="11"/>
      <c r="U38" s="11"/>
      <c r="V38" s="11"/>
      <c r="W38" s="11"/>
      <c r="X38" s="11"/>
    </row>
    <row r="39" spans="16:24" x14ac:dyDescent="0.25">
      <c r="Q39" s="11"/>
      <c r="R39" s="11"/>
    </row>
    <row r="40" spans="16:24" x14ac:dyDescent="0.25">
      <c r="Q40" s="11"/>
      <c r="R40" s="11"/>
      <c r="T40" s="6"/>
    </row>
    <row r="41" spans="16:24" x14ac:dyDescent="0.25">
      <c r="P41" s="11"/>
      <c r="Q41" s="11"/>
      <c r="R41" s="11"/>
      <c r="S41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2024-08-05T12:07:12Z</dcterms:modified>
</cp:coreProperties>
</file>