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D1CC5C9-3870-491A-8AAC-F558E293F8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RR" sheetId="2" r:id="rId2"/>
  </sheets>
  <calcPr calcId="191029"/>
</workbook>
</file>

<file path=xl/calcChain.xml><?xml version="1.0" encoding="utf-8"?>
<calcChain xmlns="http://schemas.openxmlformats.org/spreadsheetml/2006/main">
  <c r="C23" i="1" l="1"/>
  <c r="E23" i="1"/>
  <c r="C3" i="1"/>
  <c r="F11" i="1"/>
  <c r="H5" i="1"/>
  <c r="H3" i="1"/>
  <c r="H4" i="1"/>
  <c r="G3" i="1"/>
  <c r="C7" i="1" l="1"/>
  <c r="C84" i="1" l="1"/>
  <c r="C6" i="1" l="1"/>
  <c r="C14" i="1"/>
  <c r="C8" i="1" l="1"/>
  <c r="C10" i="1"/>
  <c r="C11" i="1" s="1"/>
  <c r="C12" i="1" s="1"/>
  <c r="C13" i="1" s="1"/>
  <c r="C16" i="1" s="1"/>
  <c r="C19" i="1" l="1"/>
  <c r="C25" i="1" s="1"/>
  <c r="C20" i="1"/>
  <c r="C21" i="1" l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<sst xmlns="http://schemas.openxmlformats.org/spreadsheetml/2006/main" count="23" uniqueCount="22">
  <si>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</si>
  <si>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</si>
  <si>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</si>
  <si>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</si>
  <si>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</si>
  <si>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</si>
  <si>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</si>
  <si>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</si>
  <si>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</si>
  <si>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</si>
  <si>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</si>
  <si>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</si>
  <si>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</si>
  <si>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</si>
  <si>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</si>
  <si>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</si>
  <si>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</si>
  <si>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</si>
  <si>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</si>
  <si>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</si>
  <si>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1 stack car park</t>
  </si>
  <si>
    <t>State Bank Of India (RACPC Ghatkopar   - Amardeep Goswami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</si>
</sst>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5" xfId="0" applyBorder="1"/>
    <xf numFmtId="43" fontId="0" fillId="0" borderId="5" xfId="0" applyNumberFormat="1" applyBorder="1"/>
    <xf numFmtId="0" fontId="0" fillId="0" borderId="8" xfId="0" applyBorder="1"/>
    <xf numFmtId="0" fontId="2" fillId="0" borderId="0" xfId="0" applyFont="1"/>
    <xf numFmtId="43" fontId="2" fillId="0" borderId="0" xfId="0" applyNumberFormat="1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/>
    <xf numFmtId="0" fontId="0" fillId="0" borderId="4" xfId="0" applyFont="1" applyBorder="1"/>
    <xf numFmtId="0" fontId="0" fillId="0" borderId="5" xfId="0" applyFont="1" applyBorder="1"/>
    <xf numFmtId="43" fontId="4" fillId="0" borderId="0" xfId="1" applyFont="1" applyBorder="1"/>
    <xf numFmtId="43" fontId="3" fillId="0" borderId="0" xfId="1" applyFont="1" applyBorder="1"/>
    <xf numFmtId="43" fontId="3" fillId="2" borderId="0" xfId="1" applyFont="1" applyFill="1" applyBorder="1"/>
    <xf numFmtId="0" fontId="0" fillId="0" borderId="4" xfId="0" applyFont="1" applyBorder="1" applyAlignment="1">
      <alignment wrapText="1"/>
    </xf>
    <xf numFmtId="43" fontId="3" fillId="0" borderId="0" xfId="1" applyFont="1" applyFill="1" applyBorder="1"/>
    <xf numFmtId="0" fontId="4" fillId="0" borderId="0" xfId="0" applyFont="1"/>
    <xf numFmtId="0" fontId="3" fillId="0" borderId="0" xfId="0" applyFont="1"/>
    <xf numFmtId="0" fontId="3" fillId="2" borderId="0" xfId="0" applyFont="1" applyFill="1"/>
    <xf numFmtId="9" fontId="4" fillId="0" borderId="0" xfId="0" applyNumberFormat="1" applyFont="1"/>
    <xf numFmtId="10" fontId="3" fillId="0" borderId="0" xfId="0" applyNumberFormat="1" applyFont="1"/>
    <xf numFmtId="0" fontId="0" fillId="2" borderId="4" xfId="0" applyFont="1" applyFill="1" applyBorder="1"/>
    <xf numFmtId="43" fontId="4" fillId="2" borderId="0" xfId="1" applyFont="1" applyFill="1" applyBorder="1"/>
    <xf numFmtId="0" fontId="0" fillId="2" borderId="0" xfId="0" applyFont="1" applyFill="1"/>
    <xf numFmtId="43" fontId="3" fillId="0" borderId="0" xfId="0" applyNumberFormat="1" applyFont="1"/>
    <xf numFmtId="0" fontId="5" fillId="0" borderId="4" xfId="0" applyFont="1" applyBorder="1"/>
    <xf numFmtId="43" fontId="0" fillId="0" borderId="0" xfId="0" applyNumberFormat="1" applyFont="1"/>
    <xf numFmtId="43" fontId="3" fillId="2" borderId="0" xfId="0" applyNumberFormat="1" applyFont="1" applyFill="1"/>
    <xf numFmtId="9" fontId="0" fillId="2" borderId="0" xfId="0" applyNumberFormat="1" applyFont="1" applyFill="1"/>
    <xf numFmtId="9" fontId="5" fillId="0" borderId="0" xfId="0" applyNumberFormat="1" applyFont="1"/>
    <xf numFmtId="0" fontId="0" fillId="0" borderId="6" xfId="0" applyFont="1" applyBorder="1"/>
    <xf numFmtId="0" fontId="0" fillId="0" borderId="7" xfId="0" applyFont="1" applyBorder="1"/>
    <xf numFmtId="43" fontId="0" fillId="0" borderId="7" xfId="0" applyNumberFormat="1" applyFont="1" applyBorder="1"/>
    <xf numFmtId="9" fontId="0" fillId="0" borderId="0" xfId="0" applyNumberFormat="1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17</xdr:col>
      <xdr:colOff>103321</xdr:colOff>
      <xdr:row>30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86513-4008-90B0-DC75-3C7071EF8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466520" cy="573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4" zoomScale="130" zoomScaleNormal="130" workbookViewId="0">
      <selection activeCell="C19" sqref="C19"/>
    </sheetView>
  </sheetViews>
  <sheetFormatPr defaultRowHeight="15" x14ac:dyDescent="0.25"/>
  <cols>
    <col min="1" max="1" width="21.7109375" style="10" bestFit="1" customWidth="1"/>
    <col min="2" max="2" width="13.42578125" style="10" bestFit="1" customWidth="1"/>
    <col min="3" max="3" width="17.140625" style="10" customWidth="1"/>
    <col min="4" max="4" width="15.5703125" style="10" bestFit="1" customWidth="1"/>
    <col min="5" max="5" width="12.28515625" style="10" customWidth="1"/>
    <col min="6" max="6" width="15.42578125" style="5" bestFit="1" customWidth="1"/>
    <col min="7" max="7" width="13.7109375" style="5" bestFit="1" customWidth="1"/>
    <col min="8" max="9" width="9.140625" style="5"/>
    <col min="11" max="11" width="14.28515625" bestFit="1" customWidth="1"/>
    <col min="12" max="12" width="11.5703125" bestFit="1" customWidth="1"/>
  </cols>
  <sheetData>
    <row r="1" spans="1:12" x14ac:dyDescent="0.25">
      <c r="A1" s="7"/>
      <c r="B1" s="8"/>
      <c r="C1" s="8"/>
      <c r="D1" s="9"/>
      <c r="L1" s="1"/>
    </row>
    <row r="2" spans="1:12" x14ac:dyDescent="0.25">
      <c r="A2" s="11"/>
      <c r="D2" s="12"/>
      <c r="L2" s="2"/>
    </row>
    <row r="3" spans="1:12" x14ac:dyDescent="0.25">
      <c r="A3" s="11" t="s">
        <v>0</v>
      </c>
      <c r="B3" s="13"/>
      <c r="C3" s="14">
        <f>C4+C5</f>
        <v>43100</v>
      </c>
      <c r="D3" s="15" t="s">
        <v>17</v>
      </c>
      <c r="G3" s="5">
        <f>67.934</f>
        <v>67.933999999999997</v>
      </c>
      <c r="H3" s="5">
        <f>G3*10.764</f>
        <v>731.2415759999999</v>
      </c>
      <c r="L3" s="2"/>
    </row>
    <row r="4" spans="1:12" ht="30" x14ac:dyDescent="0.25">
      <c r="A4" s="16" t="s">
        <v>1</v>
      </c>
      <c r="B4" s="13"/>
      <c r="C4" s="14">
        <v>3500</v>
      </c>
      <c r="D4" s="17"/>
      <c r="G4" s="5">
        <v>7.375</v>
      </c>
      <c r="H4" s="5">
        <f>G4*10.764</f>
        <v>79.384499999999989</v>
      </c>
      <c r="L4" s="2"/>
    </row>
    <row r="5" spans="1:12" x14ac:dyDescent="0.25">
      <c r="A5" s="11" t="s">
        <v>2</v>
      </c>
      <c r="B5" s="13"/>
      <c r="C5" s="14">
        <v>39600</v>
      </c>
      <c r="D5" s="17"/>
      <c r="H5" s="5">
        <f>SUM(H3:H4)</f>
        <v>810.6260759999999</v>
      </c>
      <c r="L5" s="2"/>
    </row>
    <row r="6" spans="1:12" x14ac:dyDescent="0.25">
      <c r="A6" s="11" t="s">
        <v>3</v>
      </c>
      <c r="B6" s="13"/>
      <c r="C6" s="14">
        <f>C4</f>
        <v>3500</v>
      </c>
      <c r="D6" s="17"/>
      <c r="L6" s="2"/>
    </row>
    <row r="7" spans="1:12" x14ac:dyDescent="0.25">
      <c r="A7" s="11" t="s">
        <v>4</v>
      </c>
      <c r="B7" s="18"/>
      <c r="C7" s="19">
        <f>D7-D8</f>
        <v>0</v>
      </c>
      <c r="D7" s="20">
        <v>2024</v>
      </c>
      <c r="L7" s="2"/>
    </row>
    <row r="8" spans="1:12" x14ac:dyDescent="0.25">
      <c r="A8" s="11" t="s">
        <v>5</v>
      </c>
      <c r="B8" s="18"/>
      <c r="C8" s="19">
        <f>C9-C7</f>
        <v>60</v>
      </c>
      <c r="D8" s="19">
        <v>2024</v>
      </c>
      <c r="E8" s="10" t="s">
        <v>19</v>
      </c>
      <c r="L8" s="2"/>
    </row>
    <row r="9" spans="1:12" x14ac:dyDescent="0.25">
      <c r="A9" s="11" t="s">
        <v>6</v>
      </c>
      <c r="B9" s="18"/>
      <c r="C9" s="19">
        <v>60</v>
      </c>
      <c r="D9" s="19"/>
      <c r="L9" s="2"/>
    </row>
    <row r="10" spans="1:12" ht="30" x14ac:dyDescent="0.25">
      <c r="A10" s="16" t="s">
        <v>12</v>
      </c>
      <c r="B10" s="18"/>
      <c r="C10" s="19">
        <f>90*C7/C9</f>
        <v>0</v>
      </c>
      <c r="D10" s="19"/>
      <c r="L10" s="2"/>
    </row>
    <row r="11" spans="1:12" x14ac:dyDescent="0.25">
      <c r="A11" s="11"/>
      <c r="B11" s="21"/>
      <c r="C11" s="22">
        <f>C10%</f>
        <v>0</v>
      </c>
      <c r="D11" s="22"/>
      <c r="F11" s="6">
        <f>C4-43100</f>
        <v>-39600</v>
      </c>
      <c r="L11" s="2"/>
    </row>
    <row r="12" spans="1:12" x14ac:dyDescent="0.25">
      <c r="A12" s="11" t="s">
        <v>7</v>
      </c>
      <c r="B12" s="13"/>
      <c r="C12" s="14">
        <f>C6*C11</f>
        <v>0</v>
      </c>
      <c r="D12" s="17"/>
      <c r="L12" s="2"/>
    </row>
    <row r="13" spans="1:12" x14ac:dyDescent="0.25">
      <c r="A13" s="11" t="s">
        <v>8</v>
      </c>
      <c r="B13" s="13"/>
      <c r="C13" s="14">
        <f>C6-C12</f>
        <v>3500</v>
      </c>
      <c r="D13" s="17"/>
      <c r="L13" s="2"/>
    </row>
    <row r="14" spans="1:12" x14ac:dyDescent="0.25">
      <c r="A14" s="11" t="s">
        <v>2</v>
      </c>
      <c r="B14" s="13"/>
      <c r="C14" s="14">
        <f>C5</f>
        <v>39600</v>
      </c>
      <c r="D14" s="17"/>
      <c r="L14" s="2"/>
    </row>
    <row r="15" spans="1:12" x14ac:dyDescent="0.25">
      <c r="B15" s="13"/>
      <c r="C15" s="14"/>
      <c r="D15" s="17"/>
      <c r="L15" s="2"/>
    </row>
    <row r="16" spans="1:12" x14ac:dyDescent="0.25">
      <c r="A16" s="23" t="s">
        <v>13</v>
      </c>
      <c r="B16" s="24"/>
      <c r="C16" s="15">
        <f>C14+C13</f>
        <v>43100</v>
      </c>
      <c r="D16" s="17" t="s">
        <v>20</v>
      </c>
      <c r="L16" s="2"/>
    </row>
    <row r="17" spans="1:12" x14ac:dyDescent="0.25">
      <c r="B17" s="18"/>
      <c r="C17" s="19"/>
      <c r="D17" s="19"/>
      <c r="L17" s="2"/>
    </row>
    <row r="18" spans="1:12" x14ac:dyDescent="0.25">
      <c r="A18" s="23" t="s">
        <v>18</v>
      </c>
      <c r="B18" s="25"/>
      <c r="C18" s="20">
        <v>1251</v>
      </c>
      <c r="D18" s="17">
        <v>2000000</v>
      </c>
      <c r="L18" s="2"/>
    </row>
    <row r="19" spans="1:12" x14ac:dyDescent="0.25">
      <c r="A19" s="11" t="s">
        <v>16</v>
      </c>
      <c r="B19" s="19"/>
      <c r="C19" s="26">
        <f>C16*C18+D20+D18</f>
        <v>55918100</v>
      </c>
      <c r="D19" s="27"/>
      <c r="L19" s="3"/>
    </row>
    <row r="20" spans="1:12" hidden="1" x14ac:dyDescent="0.25">
      <c r="A20" s="11" t="s">
        <v>14</v>
      </c>
      <c r="C20" s="28">
        <f>C19*0.9</f>
        <v>50326290</v>
      </c>
      <c r="D20" s="29"/>
      <c r="E20" s="30"/>
      <c r="L20" s="2"/>
    </row>
    <row r="21" spans="1:12" x14ac:dyDescent="0.25">
      <c r="A21" s="11" t="s">
        <v>15</v>
      </c>
      <c r="C21" s="28">
        <f>C19*0.8</f>
        <v>44734480</v>
      </c>
      <c r="D21" s="28"/>
      <c r="E21" s="31"/>
      <c r="L21" s="2"/>
    </row>
    <row r="22" spans="1:12" x14ac:dyDescent="0.25">
      <c r="A22" s="11"/>
      <c r="D22" s="19"/>
      <c r="L22" s="4"/>
    </row>
    <row r="23" spans="1:12" x14ac:dyDescent="0.25">
      <c r="A23" s="32" t="s">
        <v>9</v>
      </c>
      <c r="B23" s="33"/>
      <c r="C23" s="34">
        <f>C4*1376</f>
        <v>4816000</v>
      </c>
      <c r="D23" s="34"/>
      <c r="E23" s="10">
        <f>C18*1.1</f>
        <v>1376.1000000000001</v>
      </c>
    </row>
    <row r="24" spans="1:12" x14ac:dyDescent="0.25">
      <c r="A24" s="11" t="s">
        <v>10</v>
      </c>
    </row>
    <row r="25" spans="1:12" x14ac:dyDescent="0.25">
      <c r="A25" s="11" t="s">
        <v>11</v>
      </c>
      <c r="C25" s="28">
        <f>C19*0.025/12</f>
        <v>116496.04166666667</v>
      </c>
      <c r="D25" s="28"/>
      <c r="E25" s="25"/>
    </row>
    <row r="26" spans="1:12" x14ac:dyDescent="0.25">
      <c r="C26" s="28"/>
      <c r="D26" s="28"/>
    </row>
    <row r="27" spans="1:12" x14ac:dyDescent="0.25">
      <c r="A27" s="19" t="s">
        <v>21</v>
      </c>
      <c r="C27" s="28"/>
      <c r="D27" s="28"/>
    </row>
    <row r="28" spans="1:12" x14ac:dyDescent="0.25">
      <c r="A28" s="19"/>
    </row>
    <row r="29" spans="1:12" x14ac:dyDescent="0.25">
      <c r="A29" s="19"/>
    </row>
    <row r="46" spans="1:7" x14ac:dyDescent="0.25">
      <c r="A46" s="35"/>
      <c r="G46" s="6"/>
    </row>
    <row r="47" spans="1:7" x14ac:dyDescent="0.25">
      <c r="G47" s="6"/>
    </row>
    <row r="59" spans="1:1" ht="15.75" x14ac:dyDescent="0.25">
      <c r="A59" s="36"/>
    </row>
    <row r="60" spans="1:1" ht="15.75" x14ac:dyDescent="0.25">
      <c r="A60" s="36"/>
    </row>
    <row r="61" spans="1:1" ht="15.75" x14ac:dyDescent="0.25">
      <c r="A61" s="36"/>
    </row>
    <row r="62" spans="1:1" ht="15.75" x14ac:dyDescent="0.25">
      <c r="A62" s="36"/>
    </row>
    <row r="63" spans="1:1" ht="15.75" x14ac:dyDescent="0.25">
      <c r="A63" s="36"/>
    </row>
    <row r="64" spans="1:1" ht="15.75" x14ac:dyDescent="0.25">
      <c r="A64" s="36"/>
    </row>
    <row r="65" spans="1:1" ht="15.75" x14ac:dyDescent="0.25">
      <c r="A65" s="36"/>
    </row>
    <row r="84" spans="3:3" x14ac:dyDescent="0.25">
      <c r="C84" s="10">
        <f>C83*C82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2F17-046D-4D1E-87E1-60122E8E030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2024-08-07T06:12:49Z</dcterms:modified>
</cp:coreProperties>
</file>