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" l="1"/>
  <c r="A2" i="1"/>
  <c r="K5" i="1"/>
  <c r="K15" i="1"/>
  <c r="K8" i="1"/>
  <c r="K3" i="1"/>
  <c r="K4" i="1" s="1"/>
  <c r="K9" i="1" l="1"/>
  <c r="K10" i="1" s="1"/>
  <c r="K12" i="1" s="1"/>
  <c r="K17" i="1" s="1"/>
  <c r="K20" i="1" l="1"/>
  <c r="K18" i="1"/>
  <c r="K19" i="1"/>
</calcChain>
</file>

<file path=xl/sharedStrings.xml><?xml version="1.0" encoding="utf-8"?>
<sst xmlns="http://schemas.openxmlformats.org/spreadsheetml/2006/main" count="33" uniqueCount="31">
  <si>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</si>
  <si>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</si>
  <si>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</si>
  <si>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</si>
  <si>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</si>
  <si>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</si>
  <si>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</si>
  <si>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</si>
  <si>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Area</t>
  </si>
  <si>
    <t>Rate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</si>
  <si>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</si>
  <si>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</si>
  <si>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</si>
  <si>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</si>
  <si>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</si>
  <si>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</si>
  <si>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Page No.</t>
  </si>
  <si>
    <t>Point</t>
  </si>
  <si>
    <t>Software Generated</t>
  </si>
  <si>
    <t>Required Changes</t>
  </si>
  <si>
    <t>N. A. as the property under consideration is a Residential in a building. The rate is considered as composite rate.</t>
  </si>
  <si>
    <r>
      <t xml:space="preserve">N. A. as the property under consideration is a Residential </t>
    </r>
    <r>
      <rPr>
        <b/>
        <sz val="11"/>
        <color theme="1"/>
        <rFont val="Calibri"/>
        <family val="2"/>
        <scheme val="minor"/>
      </rPr>
      <t>Flat</t>
    </r>
    <r>
      <rPr>
        <sz val="11"/>
        <color theme="1"/>
        <rFont val="Calibri"/>
        <family val="2"/>
        <scheme val="minor"/>
      </rPr>
      <t xml:space="preserve">  in a building. The rate is considered as composite rate.</t>
    </r>
  </si>
  <si>
    <t>Residential Flat</t>
  </si>
  <si>
    <t>Flooring</t>
  </si>
  <si>
    <t>Partly Marble, Partly Vitrified Tiles &amp; Partly Kota Stone Flooring</t>
  </si>
  <si>
    <t>Underground sump – capacity and type of construction</t>
  </si>
  <si>
    <t>R.C.C. Tank</t>
  </si>
  <si>
    <t>Over-head tank Location, capacity Type of construction</t>
  </si>
  <si>
    <t>R.C.C. Tank on Terrace</t>
  </si>
  <si>
    <t>Chequred tiles in open spaces, etc</t>
  </si>
  <si>
    <t>Cemented Road in Open Space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</si>
</sst>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43" fontId="0" fillId="0" borderId="1" xfId="0" applyNumberFormat="1" applyBorder="1"/>
    <xf numFmtId="10" fontId="0" fillId="0" borderId="1" xfId="0" applyNumberFormat="1" applyBorder="1"/>
    <xf numFmtId="43" fontId="0" fillId="0" borderId="1" xfId="1" applyFont="1" applyBorder="1"/>
    <xf numFmtId="0" fontId="0" fillId="2" borderId="1" xfId="0" applyFill="1" applyBorder="1"/>
    <xf numFmtId="43" fontId="0" fillId="2" borderId="1" xfId="0" applyNumberFormat="1" applyFill="1" applyBorder="1"/>
    <xf numFmtId="43" fontId="0" fillId="0" borderId="0" xfId="0" applyNumberFormat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topLeftCell="A13" workbookViewId="0">
      <selection activeCell="M31" sqref="M31"/>
    </sheetView>
  </sheetViews>
  <sheetFormatPr defaultRowHeight="15" x14ac:dyDescent="0.25"/>
  <cols>
    <col min="10" max="10" width="28.42578125" bestFit="1" customWidth="1"/>
    <col min="11" max="11" width="14.85546875" bestFit="1" customWidth="1"/>
    <col min="12" max="12" width="37.42578125" customWidth="1"/>
    <col min="13" max="13" width="36.85546875" customWidth="1"/>
  </cols>
  <sheetData>
    <row r="1" spans="1:11" x14ac:dyDescent="0.25">
      <c r="A1">
        <v>51.12</v>
      </c>
      <c r="J1" s="1" t="s">
        <v>0</v>
      </c>
      <c r="K1" s="1">
        <v>2024</v>
      </c>
    </row>
    <row r="2" spans="1:11" x14ac:dyDescent="0.25">
      <c r="A2">
        <f>A1*10.764</f>
        <v>550.25567999999998</v>
      </c>
      <c r="J2" s="1" t="s">
        <v>1</v>
      </c>
      <c r="K2" s="1">
        <v>2014</v>
      </c>
    </row>
    <row r="3" spans="1:11" x14ac:dyDescent="0.25">
      <c r="J3" s="1" t="s">
        <v>2</v>
      </c>
      <c r="K3" s="1">
        <f>K1-K2</f>
        <v>10</v>
      </c>
    </row>
    <row r="4" spans="1:11" x14ac:dyDescent="0.25">
      <c r="J4" s="1"/>
      <c r="K4" s="1">
        <f>60-K3</f>
        <v>50</v>
      </c>
    </row>
    <row r="5" spans="1:11" x14ac:dyDescent="0.25">
      <c r="J5" s="1" t="s">
        <v>3</v>
      </c>
      <c r="K5" s="2">
        <f>550*2800</f>
        <v>1540000</v>
      </c>
    </row>
    <row r="6" spans="1:11" x14ac:dyDescent="0.25">
      <c r="J6" s="1" t="s">
        <v>4</v>
      </c>
      <c r="K6" s="1"/>
    </row>
    <row r="7" spans="1:11" x14ac:dyDescent="0.25">
      <c r="J7" s="1"/>
      <c r="K7" s="1"/>
    </row>
    <row r="8" spans="1:11" x14ac:dyDescent="0.25">
      <c r="J8" s="1" t="s">
        <v>5</v>
      </c>
      <c r="K8" s="1">
        <f>100-10</f>
        <v>90</v>
      </c>
    </row>
    <row r="9" spans="1:11" x14ac:dyDescent="0.25">
      <c r="J9" s="1" t="s">
        <v>6</v>
      </c>
      <c r="K9" s="1">
        <f>K8*K3/60</f>
        <v>15</v>
      </c>
    </row>
    <row r="10" spans="1:11" x14ac:dyDescent="0.25">
      <c r="J10" s="1"/>
      <c r="K10" s="3">
        <f>K9%</f>
        <v>0.15</v>
      </c>
    </row>
    <row r="11" spans="1:11" x14ac:dyDescent="0.25">
      <c r="J11" s="1"/>
      <c r="K11" s="1"/>
    </row>
    <row r="12" spans="1:11" x14ac:dyDescent="0.25">
      <c r="J12" s="1" t="s">
        <v>7</v>
      </c>
      <c r="K12" s="2">
        <f>ROUND((K5*K10),0)</f>
        <v>231000</v>
      </c>
    </row>
    <row r="13" spans="1:11" x14ac:dyDescent="0.25">
      <c r="J13" s="1" t="s">
        <v>8</v>
      </c>
      <c r="K13" s="2">
        <v>550</v>
      </c>
    </row>
    <row r="14" spans="1:11" x14ac:dyDescent="0.25">
      <c r="J14" s="1" t="s">
        <v>9</v>
      </c>
      <c r="K14" s="4">
        <v>10000</v>
      </c>
    </row>
    <row r="15" spans="1:11" x14ac:dyDescent="0.25">
      <c r="J15" s="1" t="s">
        <v>10</v>
      </c>
      <c r="K15" s="2">
        <f>K14*K13</f>
        <v>5500000</v>
      </c>
    </row>
    <row r="16" spans="1:11" x14ac:dyDescent="0.25">
      <c r="J16" s="1" t="s">
        <v>11</v>
      </c>
      <c r="K16" s="1"/>
    </row>
    <row r="17" spans="10:13" x14ac:dyDescent="0.25">
      <c r="J17" s="5" t="s">
        <v>12</v>
      </c>
      <c r="K17" s="6">
        <f>K15-K12</f>
        <v>5269000</v>
      </c>
      <c r="L17" s="7">
        <f>K17/550</f>
        <v>9580</v>
      </c>
    </row>
    <row r="18" spans="10:13" x14ac:dyDescent="0.25">
      <c r="J18" s="5" t="s">
        <v>13</v>
      </c>
      <c r="K18" s="6">
        <f>ROUND((K17*90%),0)</f>
        <v>4742100</v>
      </c>
    </row>
    <row r="19" spans="10:13" x14ac:dyDescent="0.25">
      <c r="J19" s="5" t="s">
        <v>14</v>
      </c>
      <c r="K19" s="6">
        <f>ROUND((K17*80%),0)</f>
        <v>4215200</v>
      </c>
    </row>
    <row r="20" spans="10:13" x14ac:dyDescent="0.25">
      <c r="J20" s="5" t="s">
        <v>15</v>
      </c>
      <c r="K20" s="6">
        <f>MROUND((K17*0.025/12),500)</f>
        <v>11000</v>
      </c>
    </row>
    <row r="23" spans="10:13" x14ac:dyDescent="0.25">
      <c r="J23" s="10" t="s">
        <v>16</v>
      </c>
      <c r="K23" s="11" t="s">
        <v>17</v>
      </c>
      <c r="L23" s="11" t="s">
        <v>18</v>
      </c>
      <c r="M23" s="11" t="s">
        <v>19</v>
      </c>
    </row>
    <row r="24" spans="10:13" ht="60" x14ac:dyDescent="0.25">
      <c r="J24" s="12">
        <v>5</v>
      </c>
      <c r="K24" s="12">
        <v>38</v>
      </c>
      <c r="L24" s="8" t="s">
        <v>20</v>
      </c>
      <c r="M24" s="8" t="s">
        <v>21</v>
      </c>
    </row>
    <row r="25" spans="10:13" ht="30" x14ac:dyDescent="0.25">
      <c r="J25" s="12">
        <v>6</v>
      </c>
      <c r="K25" s="12" t="s">
        <v>22</v>
      </c>
      <c r="L25" s="8" t="s">
        <v>23</v>
      </c>
      <c r="M25" s="8" t="s">
        <v>24</v>
      </c>
    </row>
    <row r="26" spans="10:13" ht="30" x14ac:dyDescent="0.25">
      <c r="J26" s="12">
        <v>8</v>
      </c>
      <c r="K26" s="12">
        <v>10</v>
      </c>
      <c r="L26" s="8" t="s">
        <v>23</v>
      </c>
      <c r="M26" s="8" t="s">
        <v>24</v>
      </c>
    </row>
    <row r="27" spans="10:13" ht="30" x14ac:dyDescent="0.25">
      <c r="J27" s="12">
        <v>9</v>
      </c>
      <c r="K27" s="12">
        <v>19</v>
      </c>
      <c r="L27" s="8" t="s">
        <v>25</v>
      </c>
      <c r="M27" s="8" t="s">
        <v>26</v>
      </c>
    </row>
    <row r="28" spans="10:13" ht="30" x14ac:dyDescent="0.25">
      <c r="J28" s="12">
        <v>9</v>
      </c>
      <c r="K28" s="12">
        <v>20</v>
      </c>
      <c r="L28" s="8" t="s">
        <v>27</v>
      </c>
      <c r="M28" s="8" t="s">
        <v>28</v>
      </c>
    </row>
    <row r="29" spans="10:13" x14ac:dyDescent="0.25">
      <c r="J29" s="13">
        <v>9</v>
      </c>
      <c r="K29" s="13">
        <v>22</v>
      </c>
      <c r="L29" s="8" t="s">
        <v>29</v>
      </c>
      <c r="M29" s="9" t="s">
        <v>30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2024-08-03T10:35:11Z</dcterms:modified>
</cp:coreProperties>
</file>