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D:\Vaishali\Central Bank of India\Mandvi\Hiraco Jewellery India Pvt\"/>
    </mc:Choice>
  </mc:AlternateContent>
  <xr:revisionPtr revIDLastSave="0" documentId="13_ncr:1_{08867FD2-8AD7-4F74-AF04-2BBCDED3366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W42" i="13" l="1"/>
  <c r="W41" i="13"/>
  <c r="W40" i="13"/>
  <c r="O19" i="4" l="1"/>
  <c r="R3" i="4"/>
  <c r="O3" i="4"/>
  <c r="I21" i="4"/>
  <c r="I22" i="4" s="1"/>
  <c r="E20" i="4"/>
  <c r="I30" i="4"/>
  <c r="Q12" i="4" l="1"/>
  <c r="P12" i="4"/>
  <c r="P11" i="4"/>
  <c r="Q11" i="4" s="1"/>
  <c r="Q10" i="4"/>
  <c r="P10" i="4"/>
  <c r="P9" i="4"/>
  <c r="Q9" i="4" s="1"/>
  <c r="Q8" i="4"/>
  <c r="P8" i="4"/>
  <c r="P7" i="4"/>
  <c r="Q7" i="4" s="1"/>
  <c r="Q6" i="4"/>
  <c r="P6" i="4"/>
  <c r="P5" i="4"/>
  <c r="Q5" i="4" s="1"/>
  <c r="P4" i="4"/>
  <c r="Q4" i="4" s="1"/>
  <c r="P3" i="4"/>
  <c r="Q3" i="4" s="1"/>
  <c r="Q2" i="4"/>
  <c r="P2" i="4"/>
  <c r="C13" i="4"/>
  <c r="C14" i="4"/>
  <c r="C15" i="4"/>
  <c r="P13" i="4" l="1"/>
  <c r="Q13" i="4" s="1"/>
  <c r="J13" i="4" l="1"/>
  <c r="I13" i="4"/>
  <c r="E13" i="4"/>
  <c r="J12" i="4"/>
  <c r="I12" i="4"/>
  <c r="E12" i="4"/>
  <c r="J11" i="4"/>
  <c r="I11" i="4"/>
  <c r="E11" i="4"/>
  <c r="J10" i="4"/>
  <c r="I10" i="4"/>
  <c r="E10" i="4"/>
  <c r="J9" i="4"/>
  <c r="I9" i="4"/>
  <c r="E9" i="4"/>
  <c r="J8" i="4"/>
  <c r="I8" i="4"/>
  <c r="E8" i="4"/>
  <c r="J7" i="4"/>
  <c r="I7" i="4"/>
  <c r="E7" i="4"/>
  <c r="J6" i="4"/>
  <c r="I6" i="4"/>
  <c r="E6" i="4"/>
  <c r="J5" i="4"/>
  <c r="I5" i="4"/>
  <c r="E5" i="4"/>
  <c r="J4" i="4"/>
  <c r="I4" i="4"/>
  <c r="E4" i="4"/>
  <c r="J3" i="4"/>
  <c r="I3" i="4"/>
  <c r="E3" i="4"/>
  <c r="J2" i="4"/>
  <c r="I2" i="4"/>
  <c r="E2" i="4"/>
  <c r="P15" i="4" l="1"/>
  <c r="Q15" i="4" s="1"/>
  <c r="J15" i="4"/>
  <c r="I15" i="4"/>
  <c r="E15" i="4"/>
  <c r="A15" i="4"/>
  <c r="P14" i="4"/>
  <c r="Q14" i="4" s="1"/>
  <c r="J14" i="4"/>
  <c r="I14" i="4"/>
  <c r="E14" i="4"/>
  <c r="A14" i="4"/>
  <c r="A13" i="4"/>
  <c r="B12" i="4"/>
  <c r="C12" i="4" s="1"/>
  <c r="A12" i="4"/>
  <c r="B11" i="4"/>
  <c r="C11" i="4" s="1"/>
  <c r="A11" i="4"/>
  <c r="B10" i="4"/>
  <c r="C10" i="4" s="1"/>
  <c r="A10" i="4"/>
  <c r="B9" i="4"/>
  <c r="C9" i="4" s="1"/>
  <c r="A9" i="4"/>
  <c r="B8" i="4"/>
  <c r="C8" i="4" s="1"/>
  <c r="A8" i="4"/>
  <c r="A7" i="4"/>
  <c r="B6" i="4"/>
  <c r="C6" i="4" s="1"/>
  <c r="A6" i="4"/>
  <c r="B5" i="4"/>
  <c r="C5" i="4" s="1"/>
  <c r="A5" i="4"/>
  <c r="B4" i="4"/>
  <c r="C4" i="4" s="1"/>
  <c r="A4" i="4"/>
  <c r="B3" i="4"/>
  <c r="C3" i="4" s="1"/>
  <c r="A3" i="4"/>
  <c r="B2" i="4"/>
  <c r="C2" i="4" s="1"/>
  <c r="A2" i="4"/>
  <c r="G5" i="4" l="1"/>
  <c r="F8" i="4"/>
  <c r="F9" i="4"/>
  <c r="F10" i="4"/>
  <c r="F11" i="4"/>
  <c r="F12" i="4"/>
  <c r="F3" i="4"/>
  <c r="F4" i="4"/>
  <c r="F5" i="4"/>
  <c r="F6" i="4"/>
  <c r="F2" i="4"/>
  <c r="B13" i="4"/>
  <c r="B14" i="4"/>
  <c r="B15" i="4"/>
  <c r="B7" i="4"/>
  <c r="C7" i="4" s="1"/>
  <c r="F14" i="4" l="1"/>
  <c r="F13" i="4"/>
  <c r="D5" i="4"/>
  <c r="H5" i="4" s="1"/>
  <c r="D10" i="4"/>
  <c r="H10" i="4" s="1"/>
  <c r="G10" i="4"/>
  <c r="D9" i="4"/>
  <c r="H9" i="4" s="1"/>
  <c r="G9" i="4"/>
  <c r="D12" i="4"/>
  <c r="H12" i="4" s="1"/>
  <c r="G12" i="4"/>
  <c r="F7" i="4"/>
  <c r="D3" i="4"/>
  <c r="H3" i="4" s="1"/>
  <c r="G3" i="4"/>
  <c r="D11" i="4"/>
  <c r="H11" i="4" s="1"/>
  <c r="G11" i="4"/>
  <c r="D2" i="4"/>
  <c r="H2" i="4" s="1"/>
  <c r="G2" i="4"/>
  <c r="D4" i="4"/>
  <c r="H4" i="4" s="1"/>
  <c r="G4" i="4"/>
  <c r="D6" i="4"/>
  <c r="H6" i="4" s="1"/>
  <c r="G6" i="4"/>
  <c r="D8" i="4"/>
  <c r="H8" i="4" s="1"/>
  <c r="G8" i="4"/>
  <c r="D15" i="4"/>
  <c r="H15" i="4" s="1"/>
  <c r="G15" i="4"/>
  <c r="F15" i="4"/>
  <c r="D14" i="4"/>
  <c r="H14" i="4" s="1"/>
  <c r="G14" i="4"/>
  <c r="D13" i="4" l="1"/>
  <c r="H13" i="4" s="1"/>
  <c r="G13" i="4"/>
  <c r="D7" i="4"/>
  <c r="H7" i="4" s="1"/>
  <c r="G7" i="4"/>
</calcChain>
</file>

<file path=xl/sharedStrings.xml><?xml version="1.0" encoding="utf-8"?>
<sst xmlns="http://schemas.openxmlformats.org/spreadsheetml/2006/main" count="32" uniqueCount="29">
  <si>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</si>
  <si>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</si>
  <si>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</si>
  <si>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</si>
  <si>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</si>
  <si>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</si>
  <si>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</si>
  <si>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</si>
  <si>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</si>
  <si>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</si>
  <si>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</si>
  <si>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</si>
  <si>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</si>
  <si>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 xml:space="preserve"> Office No. 501/502, Basement Floor, Wing - Tower 1, Seepz++, Seepz SEZ, Village - Vyarvali, Andheri East, Mumbai, State - Maharashtra, India</t>
  </si>
  <si>
    <t>sub lease - 22.10.2010</t>
  </si>
  <si>
    <t>av</t>
  </si>
  <si>
    <t>sd</t>
  </si>
  <si>
    <t>rd</t>
  </si>
  <si>
    <t>bv</t>
  </si>
  <si>
    <t>rate</t>
  </si>
  <si>
    <t>fmv</t>
  </si>
  <si>
    <t>95 years lease from 25.09.2003</t>
  </si>
  <si>
    <t>salable bua</t>
  </si>
  <si>
    <t>bcc =- 2004</t>
  </si>
  <si>
    <t>meaurement of some units are not allowed for security reasons.</t>
  </si>
  <si>
    <t>office</t>
  </si>
  <si>
    <t>TOTAL</t>
  </si>
  <si>
    <t>basement floro</t>
  </si>
  <si>
    <t>?Uroshine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</si>
</sst>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19</xdr:col>
      <xdr:colOff>180974</xdr:colOff>
      <xdr:row>67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F4FF29-8BA0-4779-9B8B-5A55A943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90500"/>
          <a:ext cx="11153775" cy="1243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6</xdr:row>
      <xdr:rowOff>47625</xdr:rowOff>
    </xdr:from>
    <xdr:to>
      <xdr:col>10</xdr:col>
      <xdr:colOff>190500</xdr:colOff>
      <xdr:row>36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220CF4-96FB-485A-BA0C-A84CF8DFD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90625"/>
          <a:ext cx="5086350" cy="5724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239349</xdr:colOff>
      <xdr:row>46</xdr:row>
      <xdr:rowOff>48828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D7BC5D-5E21-4BC9-86DE-7A80180D4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73749" cy="8621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topLeftCell="E1" zoomScaleNormal="100" workbookViewId="0">
      <selection activeCell="Q24" sqref="Q2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7.7109375" style="7" customWidth="1"/>
    <col min="7" max="7" width="9.8554687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6.28515625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x14ac:dyDescent="0.25">
      <c r="A2" s="4">
        <f t="shared" ref="A2:A15" si="0">N2</f>
        <v>0</v>
      </c>
      <c r="B2" s="4">
        <f t="shared" ref="B2:B15" si="1">Q2</f>
        <v>2099.3055555555561</v>
      </c>
      <c r="C2" s="4">
        <f>B2*1.2</f>
        <v>2519.1666666666674</v>
      </c>
      <c r="D2" s="4">
        <f t="shared" ref="D2:D13" si="2">C2*1.2</f>
        <v>3023.0000000000009</v>
      </c>
      <c r="E2" s="5">
        <f t="shared" ref="E2:E13" si="3">R2</f>
        <v>7505000</v>
      </c>
      <c r="F2" s="10">
        <f t="shared" ref="F2:F13" si="4">ROUND((E2/B2),0)</f>
        <v>3575</v>
      </c>
      <c r="G2" s="10">
        <f t="shared" ref="G2:G13" si="5">ROUND((E2/C2),0)</f>
        <v>2979</v>
      </c>
      <c r="H2" s="10">
        <f t="shared" ref="H2:H13" si="6">ROUND((E2/D2),0)</f>
        <v>2483</v>
      </c>
      <c r="I2" s="4" t="e">
        <f>#REF!</f>
        <v>#REF!</v>
      </c>
      <c r="J2" s="4">
        <f t="shared" ref="J2:J13" si="7">S2</f>
        <v>0</v>
      </c>
      <c r="O2">
        <v>3023</v>
      </c>
      <c r="P2">
        <f t="shared" ref="P2:P12" si="8">O2/1.2</f>
        <v>2519.166666666667</v>
      </c>
      <c r="Q2">
        <f t="shared" ref="Q2:Q12" si="9">P2/1.2</f>
        <v>2099.3055555555561</v>
      </c>
      <c r="R2" s="2">
        <v>7505000</v>
      </c>
      <c r="S2" s="8"/>
      <c r="T2" s="8"/>
    </row>
    <row r="3" spans="1:20" x14ac:dyDescent="0.25">
      <c r="A3" s="4">
        <f t="shared" si="0"/>
        <v>0</v>
      </c>
      <c r="B3" s="4">
        <f t="shared" si="1"/>
        <v>2123.6111111111113</v>
      </c>
      <c r="C3" s="4">
        <f t="shared" ref="C3:C15" si="10">B3*1.2</f>
        <v>2548.3333333333335</v>
      </c>
      <c r="D3" s="4">
        <f t="shared" si="2"/>
        <v>3058</v>
      </c>
      <c r="E3" s="5">
        <f t="shared" si="3"/>
        <v>20589514</v>
      </c>
      <c r="F3" s="10">
        <f t="shared" si="4"/>
        <v>9696</v>
      </c>
      <c r="G3" s="10">
        <f t="shared" si="5"/>
        <v>8080</v>
      </c>
      <c r="H3" s="10">
        <f t="shared" si="6"/>
        <v>6733</v>
      </c>
      <c r="I3" s="4" t="e">
        <f>#REF!</f>
        <v>#REF!</v>
      </c>
      <c r="J3" s="4">
        <f t="shared" si="7"/>
        <v>0</v>
      </c>
      <c r="O3">
        <f>735+783+812+728</f>
        <v>3058</v>
      </c>
      <c r="P3">
        <f t="shared" si="8"/>
        <v>2548.3333333333335</v>
      </c>
      <c r="Q3">
        <f t="shared" si="9"/>
        <v>2123.6111111111113</v>
      </c>
      <c r="R3" s="2">
        <f>6733*O3</f>
        <v>20589514</v>
      </c>
      <c r="S3" s="8"/>
      <c r="T3" s="8"/>
    </row>
    <row r="4" spans="1:20" x14ac:dyDescent="0.25">
      <c r="A4" s="4">
        <f t="shared" si="0"/>
        <v>0</v>
      </c>
      <c r="B4" s="4">
        <f t="shared" si="1"/>
        <v>67484.722222222234</v>
      </c>
      <c r="C4" s="4">
        <f t="shared" si="10"/>
        <v>80981.666666666672</v>
      </c>
      <c r="D4" s="4">
        <f t="shared" si="2"/>
        <v>97178</v>
      </c>
      <c r="E4" s="5">
        <f t="shared" si="3"/>
        <v>850000000</v>
      </c>
      <c r="F4" s="10">
        <f t="shared" si="4"/>
        <v>12595</v>
      </c>
      <c r="G4" s="10">
        <f t="shared" si="5"/>
        <v>10496</v>
      </c>
      <c r="H4" s="10">
        <f t="shared" si="6"/>
        <v>8747</v>
      </c>
      <c r="I4" s="4" t="e">
        <f>#REF!</f>
        <v>#REF!</v>
      </c>
      <c r="J4" s="4">
        <f t="shared" si="7"/>
        <v>0</v>
      </c>
      <c r="O4">
        <v>97178</v>
      </c>
      <c r="P4">
        <f t="shared" si="8"/>
        <v>80981.666666666672</v>
      </c>
      <c r="Q4">
        <f t="shared" si="9"/>
        <v>67484.722222222234</v>
      </c>
      <c r="R4" s="2">
        <v>850000000</v>
      </c>
      <c r="S4" s="8"/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10"/>
        <v>0</v>
      </c>
      <c r="D5" s="4">
        <f t="shared" si="2"/>
        <v>0</v>
      </c>
      <c r="E5" s="5">
        <f t="shared" si="3"/>
        <v>0</v>
      </c>
      <c r="F5" s="15" t="e">
        <f t="shared" si="4"/>
        <v>#DIV/0!</v>
      </c>
      <c r="G5" s="15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9"/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10"/>
        <v>0</v>
      </c>
      <c r="D6" s="4">
        <f t="shared" si="2"/>
        <v>0</v>
      </c>
      <c r="E6" s="5">
        <f t="shared" si="3"/>
        <v>0</v>
      </c>
      <c r="F6" s="15" t="e">
        <f t="shared" si="4"/>
        <v>#DIV/0!</v>
      </c>
      <c r="G6" s="15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9"/>
        <v>0</v>
      </c>
      <c r="R6" s="2">
        <v>0</v>
      </c>
      <c r="S6" s="8"/>
      <c r="T6" s="8"/>
    </row>
    <row r="7" spans="1:20" x14ac:dyDescent="0.25">
      <c r="A7" s="4">
        <f t="shared" si="0"/>
        <v>0</v>
      </c>
      <c r="B7" s="4">
        <f t="shared" si="1"/>
        <v>0</v>
      </c>
      <c r="C7" s="4">
        <f t="shared" si="10"/>
        <v>0</v>
      </c>
      <c r="D7" s="4">
        <f t="shared" si="2"/>
        <v>0</v>
      </c>
      <c r="E7" s="5">
        <f t="shared" si="3"/>
        <v>0</v>
      </c>
      <c r="F7" s="10" t="e">
        <f t="shared" si="4"/>
        <v>#DIV/0!</v>
      </c>
      <c r="G7" s="10" t="e">
        <f t="shared" si="5"/>
        <v>#DIV/0!</v>
      </c>
      <c r="H7" s="10" t="e">
        <f t="shared" si="6"/>
        <v>#DIV/0!</v>
      </c>
      <c r="I7" s="4" t="e">
        <f>#REF!</f>
        <v>#REF!</v>
      </c>
      <c r="J7" s="4">
        <f t="shared" si="7"/>
        <v>0</v>
      </c>
      <c r="O7">
        <v>0</v>
      </c>
      <c r="P7">
        <f t="shared" si="8"/>
        <v>0</v>
      </c>
      <c r="Q7">
        <f t="shared" si="9"/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10"/>
        <v>0</v>
      </c>
      <c r="D8" s="4">
        <f t="shared" si="2"/>
        <v>0</v>
      </c>
      <c r="E8" s="5">
        <f t="shared" si="3"/>
        <v>0</v>
      </c>
      <c r="F8" s="15" t="e">
        <f t="shared" si="4"/>
        <v>#DIV/0!</v>
      </c>
      <c r="G8" s="15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9"/>
        <v>0</v>
      </c>
      <c r="R8" s="2">
        <v>0</v>
      </c>
      <c r="S8" s="8"/>
      <c r="T8" s="8"/>
    </row>
    <row r="9" spans="1:20" x14ac:dyDescent="0.25">
      <c r="A9" s="4">
        <f t="shared" si="0"/>
        <v>0</v>
      </c>
      <c r="B9" s="4">
        <f t="shared" si="1"/>
        <v>0</v>
      </c>
      <c r="C9" s="4">
        <f t="shared" si="10"/>
        <v>0</v>
      </c>
      <c r="D9" s="4">
        <f t="shared" si="2"/>
        <v>0</v>
      </c>
      <c r="E9" s="5">
        <f t="shared" si="3"/>
        <v>0</v>
      </c>
      <c r="F9" s="10" t="e">
        <f t="shared" si="4"/>
        <v>#DIV/0!</v>
      </c>
      <c r="G9" s="10" t="e">
        <f t="shared" si="5"/>
        <v>#DIV/0!</v>
      </c>
      <c r="H9" s="10" t="e">
        <f t="shared" si="6"/>
        <v>#DIV/0!</v>
      </c>
      <c r="I9" s="4" t="e">
        <f>#REF!</f>
        <v>#REF!</v>
      </c>
      <c r="J9" s="4">
        <f t="shared" si="7"/>
        <v>0</v>
      </c>
      <c r="O9">
        <v>0</v>
      </c>
      <c r="P9">
        <f t="shared" si="8"/>
        <v>0</v>
      </c>
      <c r="Q9">
        <f t="shared" si="9"/>
        <v>0</v>
      </c>
      <c r="R9" s="2">
        <v>0</v>
      </c>
      <c r="S9" s="8"/>
      <c r="T9" s="8"/>
    </row>
    <row r="10" spans="1:20" x14ac:dyDescent="0.25">
      <c r="A10" s="4">
        <f t="shared" si="0"/>
        <v>0</v>
      </c>
      <c r="B10" s="4">
        <f t="shared" si="1"/>
        <v>0</v>
      </c>
      <c r="C10" s="4">
        <f t="shared" si="10"/>
        <v>0</v>
      </c>
      <c r="D10" s="4">
        <f t="shared" si="2"/>
        <v>0</v>
      </c>
      <c r="E10" s="5">
        <f t="shared" si="3"/>
        <v>0</v>
      </c>
      <c r="F10" s="10" t="e">
        <f t="shared" si="4"/>
        <v>#DIV/0!</v>
      </c>
      <c r="G10" s="10" t="e">
        <f t="shared" si="5"/>
        <v>#DIV/0!</v>
      </c>
      <c r="H10" s="10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9"/>
        <v>0</v>
      </c>
      <c r="R10" s="2">
        <v>0</v>
      </c>
      <c r="S10" s="8"/>
      <c r="T10" s="8"/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10"/>
        <v>0</v>
      </c>
      <c r="D11" s="4">
        <f t="shared" si="2"/>
        <v>0</v>
      </c>
      <c r="E11" s="5">
        <f t="shared" si="3"/>
        <v>0</v>
      </c>
      <c r="F11" s="15" t="e">
        <f t="shared" si="4"/>
        <v>#DIV/0!</v>
      </c>
      <c r="G11" s="15" t="e">
        <f t="shared" si="5"/>
        <v>#DIV/0!</v>
      </c>
      <c r="H11" s="10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9"/>
        <v>0</v>
      </c>
      <c r="R11" s="2">
        <v>0</v>
      </c>
      <c r="S11" s="8"/>
      <c r="T11" s="8"/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10"/>
        <v>0</v>
      </c>
      <c r="D12" s="4">
        <f t="shared" si="2"/>
        <v>0</v>
      </c>
      <c r="E12" s="5">
        <f t="shared" si="3"/>
        <v>0</v>
      </c>
      <c r="F12" s="10" t="e">
        <f t="shared" si="4"/>
        <v>#DIV/0!</v>
      </c>
      <c r="G12" s="10" t="e">
        <f t="shared" si="5"/>
        <v>#DIV/0!</v>
      </c>
      <c r="H12" s="10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9"/>
        <v>0</v>
      </c>
      <c r="R12" s="2">
        <v>0</v>
      </c>
      <c r="S12" s="8"/>
      <c r="T12" s="8"/>
    </row>
    <row r="13" spans="1:20" x14ac:dyDescent="0.25">
      <c r="A13" s="4">
        <f t="shared" si="0"/>
        <v>0</v>
      </c>
      <c r="B13" s="4">
        <f t="shared" si="1"/>
        <v>0</v>
      </c>
      <c r="C13" s="4">
        <f t="shared" si="10"/>
        <v>0</v>
      </c>
      <c r="D13" s="4">
        <f t="shared" si="2"/>
        <v>0</v>
      </c>
      <c r="E13" s="5">
        <f t="shared" si="3"/>
        <v>0</v>
      </c>
      <c r="F13" s="10" t="e">
        <f t="shared" si="4"/>
        <v>#DIV/0!</v>
      </c>
      <c r="G13" s="10" t="e">
        <f t="shared" si="5"/>
        <v>#DIV/0!</v>
      </c>
      <c r="H13" s="10" t="e">
        <f t="shared" si="6"/>
        <v>#DIV/0!</v>
      </c>
      <c r="I13" s="4" t="e">
        <f>#REF!</f>
        <v>#REF!</v>
      </c>
      <c r="J13" s="4">
        <f t="shared" si="7"/>
        <v>0</v>
      </c>
      <c r="O13">
        <v>0</v>
      </c>
      <c r="P13">
        <f t="shared" ref="P13" si="11">O13/1.2</f>
        <v>0</v>
      </c>
      <c r="Q13">
        <f t="shared" ref="Q13" si="12">P13/1.2</f>
        <v>0</v>
      </c>
      <c r="R13" s="2">
        <v>0</v>
      </c>
      <c r="S13" s="8"/>
      <c r="T13" s="8"/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10"/>
        <v>0</v>
      </c>
      <c r="D14" s="4">
        <f t="shared" ref="D14:D15" si="13">C14*1.2</f>
        <v>0</v>
      </c>
      <c r="E14" s="5">
        <f t="shared" ref="E14:E15" si="14">R14</f>
        <v>0</v>
      </c>
      <c r="F14" s="10" t="e">
        <f t="shared" ref="F14:F15" si="15">ROUND((E14/B14),0)</f>
        <v>#DIV/0!</v>
      </c>
      <c r="G14" s="10" t="e">
        <f t="shared" ref="G14:G15" si="16">ROUND((E14/C14),0)</f>
        <v>#DIV/0!</v>
      </c>
      <c r="H14" s="4" t="e">
        <f t="shared" ref="H14:H15" si="17">ROUND((E14/D14),0)</f>
        <v>#DIV/0!</v>
      </c>
      <c r="I14" s="4" t="e">
        <f>#REF!</f>
        <v>#REF!</v>
      </c>
      <c r="J14" s="4">
        <f t="shared" ref="J14:J15" si="18">S14</f>
        <v>0</v>
      </c>
      <c r="O14">
        <v>0</v>
      </c>
      <c r="P14">
        <f t="shared" ref="P14:P15" si="19">O14/1.2</f>
        <v>0</v>
      </c>
      <c r="Q14">
        <f t="shared" ref="Q14:Q15" si="20">P14/1.2</f>
        <v>0</v>
      </c>
      <c r="R14" s="2">
        <v>0</v>
      </c>
      <c r="S14" s="8"/>
      <c r="T14" s="8"/>
    </row>
    <row r="15" spans="1:20" x14ac:dyDescent="0.25">
      <c r="A15" s="4">
        <f t="shared" si="0"/>
        <v>0</v>
      </c>
      <c r="B15" s="4">
        <f t="shared" si="1"/>
        <v>0</v>
      </c>
      <c r="C15" s="4">
        <f t="shared" si="10"/>
        <v>0</v>
      </c>
      <c r="D15" s="4">
        <f t="shared" si="13"/>
        <v>0</v>
      </c>
      <c r="E15" s="5">
        <f t="shared" si="14"/>
        <v>0</v>
      </c>
      <c r="F15" s="10" t="e">
        <f t="shared" si="15"/>
        <v>#DIV/0!</v>
      </c>
      <c r="G15" s="4" t="e">
        <f t="shared" si="16"/>
        <v>#DIV/0!</v>
      </c>
      <c r="H15" s="4" t="e">
        <f t="shared" si="17"/>
        <v>#DIV/0!</v>
      </c>
      <c r="I15" s="4" t="e">
        <f>#REF!</f>
        <v>#REF!</v>
      </c>
      <c r="J15" s="4">
        <f t="shared" si="18"/>
        <v>0</v>
      </c>
      <c r="O15">
        <v>0</v>
      </c>
      <c r="P15">
        <f t="shared" si="19"/>
        <v>0</v>
      </c>
      <c r="Q15">
        <f t="shared" si="20"/>
        <v>0</v>
      </c>
      <c r="R15" s="2">
        <v>0</v>
      </c>
      <c r="S15" s="8"/>
      <c r="T15" s="8"/>
    </row>
    <row r="16" spans="1:20" x14ac:dyDescent="0.25">
      <c r="O16" s="16" t="s">
        <v>28</v>
      </c>
    </row>
    <row r="17" spans="5:24" x14ac:dyDescent="0.25">
      <c r="H17" t="s">
        <v>13</v>
      </c>
    </row>
    <row r="18" spans="5:24" x14ac:dyDescent="0.25">
      <c r="I18" t="s">
        <v>25</v>
      </c>
    </row>
    <row r="19" spans="5:24" x14ac:dyDescent="0.25">
      <c r="H19" t="s">
        <v>22</v>
      </c>
      <c r="I19">
        <v>12890</v>
      </c>
      <c r="O19">
        <f>I19*10000</f>
        <v>128900000</v>
      </c>
    </row>
    <row r="20" spans="5:24" x14ac:dyDescent="0.25">
      <c r="E20">
        <f>15000/1.4</f>
        <v>10714.285714285716</v>
      </c>
      <c r="H20" t="s">
        <v>19</v>
      </c>
      <c r="I20">
        <v>8500</v>
      </c>
    </row>
    <row r="21" spans="5:24" x14ac:dyDescent="0.25">
      <c r="H21" s="6" t="s">
        <v>20</v>
      </c>
      <c r="I21" s="6">
        <f>I20*I19</f>
        <v>109565000</v>
      </c>
      <c r="J21" s="6"/>
    </row>
    <row r="22" spans="5:24" x14ac:dyDescent="0.25">
      <c r="H22" s="6" t="s">
        <v>26</v>
      </c>
      <c r="I22" s="6">
        <f>I21+J21</f>
        <v>109565000</v>
      </c>
      <c r="J22" s="6"/>
    </row>
    <row r="24" spans="5:24" x14ac:dyDescent="0.25">
      <c r="G24" s="6"/>
      <c r="H24" s="6"/>
      <c r="J24" t="s">
        <v>21</v>
      </c>
    </row>
    <row r="25" spans="5:24" x14ac:dyDescent="0.25">
      <c r="J25" t="s">
        <v>24</v>
      </c>
    </row>
    <row r="26" spans="5:24" x14ac:dyDescent="0.25">
      <c r="H26" t="s">
        <v>14</v>
      </c>
      <c r="P26" s="11"/>
      <c r="Q26" s="11"/>
      <c r="R26" s="13"/>
      <c r="T26" s="11"/>
      <c r="U26" s="11"/>
      <c r="V26" s="11"/>
      <c r="W26" s="11"/>
      <c r="X26" s="11"/>
    </row>
    <row r="27" spans="5:24" x14ac:dyDescent="0.25">
      <c r="H27" t="s">
        <v>15</v>
      </c>
      <c r="I27">
        <v>40605100</v>
      </c>
      <c r="P27" s="11"/>
      <c r="Q27" s="14"/>
      <c r="R27" s="14"/>
      <c r="T27" s="14"/>
      <c r="U27" s="14"/>
      <c r="V27" s="11"/>
      <c r="W27" s="11"/>
      <c r="X27" s="11"/>
    </row>
    <row r="28" spans="5:24" x14ac:dyDescent="0.25">
      <c r="H28" t="s">
        <v>16</v>
      </c>
      <c r="I28">
        <v>2678850</v>
      </c>
      <c r="P28" s="11"/>
      <c r="Q28" s="11"/>
      <c r="R28" s="11"/>
      <c r="T28" s="11"/>
      <c r="U28" s="11"/>
      <c r="V28" s="11"/>
      <c r="W28" s="11"/>
      <c r="X28" s="11"/>
    </row>
    <row r="29" spans="5:24" x14ac:dyDescent="0.25">
      <c r="H29" t="s">
        <v>17</v>
      </c>
      <c r="I29">
        <v>30000</v>
      </c>
      <c r="P29" s="11"/>
      <c r="Q29" s="11"/>
      <c r="R29" s="11"/>
      <c r="T29" s="11"/>
      <c r="U29" s="11"/>
      <c r="V29" s="11"/>
      <c r="W29" s="11"/>
      <c r="X29" s="11"/>
    </row>
    <row r="30" spans="5:24" x14ac:dyDescent="0.25">
      <c r="H30" t="s">
        <v>18</v>
      </c>
      <c r="I30">
        <f>SUM(I27:I29)</f>
        <v>43313950</v>
      </c>
      <c r="P30" s="11"/>
      <c r="Q30" s="11"/>
      <c r="R30" s="12"/>
      <c r="T30" s="12"/>
      <c r="U30" s="12"/>
      <c r="V30" s="11"/>
      <c r="W30" s="11"/>
      <c r="X30" s="11"/>
    </row>
    <row r="31" spans="5:24" x14ac:dyDescent="0.25">
      <c r="P31" s="11"/>
      <c r="Q31" s="11"/>
      <c r="R31" s="11"/>
      <c r="T31" s="11"/>
      <c r="U31" s="11"/>
      <c r="V31" s="11"/>
      <c r="W31" s="11"/>
      <c r="X31" s="11"/>
    </row>
    <row r="32" spans="5:24" x14ac:dyDescent="0.25">
      <c r="H32" t="s">
        <v>23</v>
      </c>
      <c r="P32" s="11"/>
      <c r="Q32" s="11"/>
      <c r="R32" s="11"/>
      <c r="T32" s="11"/>
      <c r="U32" s="11"/>
      <c r="V32" s="11"/>
      <c r="W32" s="11"/>
      <c r="X32" s="11"/>
    </row>
    <row r="33" spans="16:24" x14ac:dyDescent="0.25">
      <c r="P33" s="11"/>
      <c r="Q33" s="11"/>
      <c r="R33" s="11"/>
      <c r="T33" s="11"/>
      <c r="U33" s="11"/>
      <c r="V33" s="11"/>
      <c r="W33" s="11"/>
      <c r="X33" s="11"/>
    </row>
    <row r="34" spans="16:24" x14ac:dyDescent="0.25">
      <c r="P34" s="11"/>
      <c r="Q34" s="11"/>
      <c r="R34" s="11"/>
      <c r="S34" s="6"/>
      <c r="T34" s="11"/>
      <c r="U34" s="11"/>
      <c r="V34" s="11"/>
      <c r="W34" s="11"/>
      <c r="X34" s="11"/>
    </row>
    <row r="35" spans="16:24" x14ac:dyDescent="0.25">
      <c r="P35" s="11"/>
      <c r="Q35" s="11"/>
      <c r="R35" s="11"/>
      <c r="S35" s="6"/>
      <c r="T35" s="11"/>
      <c r="U35" s="11"/>
      <c r="V35" s="11"/>
      <c r="W35" s="11"/>
      <c r="X35" s="11"/>
    </row>
    <row r="36" spans="16:24" x14ac:dyDescent="0.25">
      <c r="Q36" s="11"/>
      <c r="R36" s="11"/>
    </row>
    <row r="37" spans="16:24" x14ac:dyDescent="0.25">
      <c r="Q37" s="11"/>
      <c r="R37" s="11"/>
      <c r="T37" s="6"/>
    </row>
    <row r="38" spans="16:24" x14ac:dyDescent="0.25">
      <c r="P38" s="11"/>
      <c r="Q38" s="11"/>
      <c r="R38" s="11"/>
      <c r="S38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W44"/>
  <sheetViews>
    <sheetView topLeftCell="A10" zoomScaleNormal="100" workbookViewId="0">
      <selection activeCell="W42" sqref="W42"/>
    </sheetView>
  </sheetViews>
  <sheetFormatPr defaultRowHeight="15" x14ac:dyDescent="0.25"/>
  <sheetData>
    <row r="33" spans="5:23" ht="9" customHeight="1" x14ac:dyDescent="0.25"/>
    <row r="34" spans="5:23" hidden="1" x14ac:dyDescent="0.25"/>
    <row r="36" spans="5:23" x14ac:dyDescent="0.25">
      <c r="W36" t="s">
        <v>27</v>
      </c>
    </row>
    <row r="37" spans="5:23" x14ac:dyDescent="0.25">
      <c r="W37">
        <v>3904500</v>
      </c>
    </row>
    <row r="38" spans="5:23" x14ac:dyDescent="0.25">
      <c r="W38">
        <v>391000</v>
      </c>
    </row>
    <row r="39" spans="5:23" x14ac:dyDescent="0.25">
      <c r="W39">
        <v>100000</v>
      </c>
    </row>
    <row r="40" spans="5:23" x14ac:dyDescent="0.25">
      <c r="W40">
        <f>SUM(W37:W39)</f>
        <v>4395500</v>
      </c>
    </row>
    <row r="41" spans="5:23" x14ac:dyDescent="0.25">
      <c r="W41">
        <f>W40/1560</f>
        <v>2817.6282051282051</v>
      </c>
    </row>
    <row r="42" spans="5:23" x14ac:dyDescent="0.25">
      <c r="W42">
        <f>W41*1.7</f>
        <v>4789.9679487179483</v>
      </c>
    </row>
    <row r="44" spans="5:23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P33" sqref="P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topLeftCell="A16"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manoj chalikwar</cp:lastModifiedBy>
  <cp:lastPrinted>2019-11-05T06:14:02Z</cp:lastPrinted>
  <dcterms:created xsi:type="dcterms:W3CDTF">2018-02-17T10:36:41Z</dcterms:created>
  <dcterms:modified xsi:type="dcterms:W3CDTF">2024-08-16T05:45:25Z</dcterms:modified>
</cp:coreProperties>
</file>