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Virar (West)\AJAY BRIJNATH SINGH\"/>
    </mc:Choice>
  </mc:AlternateContent>
  <xr:revisionPtr revIDLastSave="0" documentId="13_ncr:1_{1946A671-B779-4C8A-842E-E29FC229048B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3" i="4" l="1"/>
  <c r="Q2" i="4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<sst xmlns="http://schemas.openxmlformats.org/spreadsheetml/2006/main" count="130" uniqueCount="88">
  <si>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</si>
  <si>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</si>
  <si>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</si>
  <si>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</si>
  <si>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</si>
  <si>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</si>
  <si>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</si>
  <si>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</si>
  <si>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</si>
  <si>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</si>
  <si>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</si>
  <si>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</si>
  <si>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</si>
  <si>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</si>
  <si>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</si>
  <si>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</si>
  <si>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</si>
  <si>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</si>
  <si>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</si>
  <si>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</si>
  <si>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</si>
  <si>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</si>
  <si>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</si>
  <si>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</si>
  <si>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</si>
  <si>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</si>
  <si>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</si>
  <si>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</si>
  <si>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</si>
  <si>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</si>
  <si>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</si>
  <si>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</si>
  <si>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</si>
  <si>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</si>
  <si>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</si>
  <si>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</si>
  <si>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</si>
  <si>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</si>
  <si>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</si>
  <si>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</si>
  <si>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</si>
  <si>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</si>
  <si>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</si>
  <si>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</si>
  <si>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</si>
  <si>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</si>
  <si>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</si>
  <si>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</si>
  <si>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</si>
  <si>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</si>
  <si>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</si>
  <si>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</si>
  <si>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</si>
  <si>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</si>
  <si>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</si>
  <si>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</si>
  <si>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</si>
  <si>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</si>
  <si>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</si>
  <si>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</si>
  <si>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</si>
  <si>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</si>
  <si>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</si>
  <si>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</si>
  <si>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</si>
  <si>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</si>
  <si>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</si>
  <si>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</si>
  <si>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</si>
  <si>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</si>
  <si>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</si>
  <si>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</si>
  <si>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</si>
  <si>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</si>
  <si>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</si>
  <si>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</si>
  <si>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</si>
  <si>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</si>
  <si>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</si>
  <si>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</si>
  <si>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</si>
  <si>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</si>
  <si>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</si>
  <si>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</si>
  <si>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</si>
  <si>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OC-2007</t>
  </si>
  <si>
    <t>IGR-09.07.24</t>
  </si>
  <si>
    <t>IGR-25.04.24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</si>
</sst>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6E029C-FFF9-4F16-97BB-1DD226C8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5E2563-4247-4A2D-818F-51A619D4D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DA068D-335F-4321-9D1F-A8BB2DE13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48</xdr:row>
      <xdr:rowOff>144098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9AD4D6-667C-4C0D-A7A5-75F0A7B8E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266508.10299999994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295908.10299999994</v>
      </c>
      <c r="D9" s="59" t="s">
        <v>62</v>
      </c>
      <c r="E9" s="60">
        <f>C9/10.764</f>
        <v>27490.533537718318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2007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17</v>
      </c>
      <c r="D13" s="66">
        <f>D12-C13</f>
        <v>83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topLeftCell="A10"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10000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7500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17</v>
      </c>
      <c r="D7" s="24">
        <v>2024</v>
      </c>
    </row>
    <row r="8" spans="1:5" x14ac:dyDescent="0.25">
      <c r="A8" s="15" t="s">
        <v>18</v>
      </c>
      <c r="B8" s="23"/>
      <c r="C8" s="24">
        <f>C9-C7</f>
        <v>43</v>
      </c>
      <c r="D8" s="24">
        <v>2007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25.5</v>
      </c>
      <c r="D10" s="24"/>
    </row>
    <row r="11" spans="1:5" x14ac:dyDescent="0.25">
      <c r="A11" s="15"/>
      <c r="B11" s="25"/>
      <c r="C11" s="26">
        <f>C10%</f>
        <v>0.255</v>
      </c>
      <c r="D11" s="26"/>
    </row>
    <row r="12" spans="1:5" x14ac:dyDescent="0.25">
      <c r="A12" s="15" t="s">
        <v>21</v>
      </c>
      <c r="B12" s="18"/>
      <c r="C12" s="19">
        <f>C6*C11</f>
        <v>637.5</v>
      </c>
      <c r="D12" s="22"/>
    </row>
    <row r="13" spans="1:5" x14ac:dyDescent="0.25">
      <c r="A13" s="15" t="s">
        <v>22</v>
      </c>
      <c r="B13" s="18"/>
      <c r="C13" s="19">
        <f>C6-C12</f>
        <v>1862.5</v>
      </c>
      <c r="D13" s="22"/>
    </row>
    <row r="14" spans="1:5" x14ac:dyDescent="0.25">
      <c r="A14" s="15" t="s">
        <v>15</v>
      </c>
      <c r="B14" s="18"/>
      <c r="C14" s="19">
        <f>C5</f>
        <v>7500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9362.5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ACA</v>
      </c>
      <c r="B18" s="7"/>
      <c r="C18" s="29">
        <v>388</v>
      </c>
      <c r="D18" s="24"/>
    </row>
    <row r="19" spans="1:5" x14ac:dyDescent="0.25">
      <c r="A19" s="15" t="s">
        <v>74</v>
      </c>
      <c r="B19" s="6"/>
      <c r="C19" s="30">
        <f>C18*C16</f>
        <v>3632650</v>
      </c>
      <c r="D19" s="31"/>
      <c r="E19" s="66"/>
    </row>
    <row r="20" spans="1:5" x14ac:dyDescent="0.25">
      <c r="A20" s="15" t="s">
        <v>24</v>
      </c>
      <c r="C20" s="32">
        <f>C19*90%</f>
        <v>3269385</v>
      </c>
      <c r="D20" s="30"/>
    </row>
    <row r="21" spans="1:5" x14ac:dyDescent="0.25">
      <c r="A21" s="15" t="s">
        <v>25</v>
      </c>
      <c r="C21" s="32">
        <f>C19*80%</f>
        <v>2906120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970000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C19*0.025/12</f>
        <v>7568.020833333333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T11" sqref="T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570.49199999999996</v>
      </c>
      <c r="C2" s="4">
        <f t="shared" ref="C2:C16" si="1">B2*1.2</f>
        <v>684.59039999999993</v>
      </c>
      <c r="D2" s="4">
        <f t="shared" ref="D2:D16" si="2">C2*1.2</f>
        <v>821.50847999999985</v>
      </c>
      <c r="E2" s="5">
        <f t="shared" ref="E2:E16" si="3">R2</f>
        <v>5400000</v>
      </c>
      <c r="F2" s="74">
        <f t="shared" ref="F2:F15" si="4">ROUND((E2/B2),0)</f>
        <v>9466</v>
      </c>
      <c r="G2" s="74">
        <f t="shared" ref="G2:G15" si="5">ROUND((E2/C2),0)</f>
        <v>7888</v>
      </c>
      <c r="H2" s="74">
        <f t="shared" ref="H2:H15" si="6">ROUND((E2/D2),0)</f>
        <v>6573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53*10.764</f>
        <v>570.49199999999996</v>
      </c>
      <c r="R2" s="75">
        <v>5400000</v>
      </c>
      <c r="S2" s="75" t="s">
        <v>86</v>
      </c>
    </row>
    <row r="3" spans="1:19" x14ac:dyDescent="0.25">
      <c r="A3" s="4">
        <v>2</v>
      </c>
      <c r="B3" s="4">
        <f t="shared" si="0"/>
        <v>409.03199999999998</v>
      </c>
      <c r="C3" s="4">
        <f t="shared" si="1"/>
        <v>490.83839999999998</v>
      </c>
      <c r="D3" s="4">
        <f t="shared" si="2"/>
        <v>589.00608</v>
      </c>
      <c r="E3" s="5">
        <f t="shared" si="3"/>
        <v>3140000</v>
      </c>
      <c r="F3" s="4">
        <f t="shared" si="4"/>
        <v>7677</v>
      </c>
      <c r="G3" s="4">
        <f t="shared" si="5"/>
        <v>6397</v>
      </c>
      <c r="H3" s="4">
        <f t="shared" si="6"/>
        <v>5331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38*10.764</f>
        <v>409.03199999999998</v>
      </c>
      <c r="R3" s="2">
        <v>3140000</v>
      </c>
      <c r="S3" s="2" t="s">
        <v>87</v>
      </c>
    </row>
    <row r="4" spans="1:19" x14ac:dyDescent="0.25">
      <c r="A4" s="4">
        <v>3</v>
      </c>
      <c r="B4" s="4">
        <f t="shared" si="0"/>
        <v>392</v>
      </c>
      <c r="C4" s="4">
        <f t="shared" si="1"/>
        <v>470.4</v>
      </c>
      <c r="D4" s="4">
        <f t="shared" si="2"/>
        <v>564.4799999999999</v>
      </c>
      <c r="E4" s="5">
        <f t="shared" si="3"/>
        <v>4300000</v>
      </c>
      <c r="F4" s="4">
        <f t="shared" si="4"/>
        <v>10969</v>
      </c>
      <c r="G4" s="4">
        <f t="shared" si="5"/>
        <v>9141</v>
      </c>
      <c r="H4" s="4">
        <f t="shared" si="6"/>
        <v>7618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392</v>
      </c>
      <c r="R4" s="2">
        <v>4300000</v>
      </c>
      <c r="S4" s="2"/>
    </row>
    <row r="5" spans="1:19" x14ac:dyDescent="0.25">
      <c r="A5" s="4">
        <v>4</v>
      </c>
      <c r="B5" s="4">
        <f t="shared" si="0"/>
        <v>405</v>
      </c>
      <c r="C5" s="4">
        <f t="shared" si="1"/>
        <v>486</v>
      </c>
      <c r="D5" s="4">
        <f t="shared" si="2"/>
        <v>583.19999999999993</v>
      </c>
      <c r="E5" s="5">
        <f t="shared" si="3"/>
        <v>4200000</v>
      </c>
      <c r="F5" s="4">
        <f t="shared" si="4"/>
        <v>10370</v>
      </c>
      <c r="G5" s="4">
        <f t="shared" si="5"/>
        <v>8642</v>
      </c>
      <c r="H5" s="4">
        <f t="shared" si="6"/>
        <v>7202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405</v>
      </c>
      <c r="R5" s="2">
        <v>4200000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53" t="s">
        <v>71</v>
      </c>
      <c r="G27" s="53">
        <v>380</v>
      </c>
    </row>
    <row r="28" spans="1:19" s="10" customFormat="1" x14ac:dyDescent="0.25">
      <c r="C28" s="68" t="s">
        <v>75</v>
      </c>
      <c r="D28" s="68"/>
      <c r="F28" s="53" t="s">
        <v>84</v>
      </c>
      <c r="G28" s="53">
        <v>388</v>
      </c>
    </row>
    <row r="29" spans="1:19" s="10" customFormat="1" x14ac:dyDescent="0.25">
      <c r="C29" s="68" t="s">
        <v>1</v>
      </c>
      <c r="D29" s="68"/>
      <c r="F29" s="53" t="s">
        <v>72</v>
      </c>
      <c r="G29" s="53">
        <v>466</v>
      </c>
      <c r="H29" s="10">
        <f>G29/G28</f>
        <v>1.2010309278350515</v>
      </c>
    </row>
    <row r="30" spans="1:19" s="10" customFormat="1" x14ac:dyDescent="0.25">
      <c r="F30" s="53" t="s">
        <v>73</v>
      </c>
      <c r="G30" s="53"/>
    </row>
    <row r="31" spans="1:19" s="10" customFormat="1" x14ac:dyDescent="0.25">
      <c r="C31" s="71"/>
      <c r="D31" s="71"/>
      <c r="F31" s="71" t="s">
        <v>74</v>
      </c>
      <c r="G31" s="71">
        <f>G29*G30</f>
        <v>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7" s="10" customFormat="1" x14ac:dyDescent="0.25">
      <c r="C33" s="71"/>
      <c r="D33" s="71"/>
      <c r="F33" s="71" t="s">
        <v>25</v>
      </c>
      <c r="G33" s="71">
        <f>G31*80%</f>
        <v>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2024-08-01T12:15:46Z</dcterms:modified>
</cp:coreProperties>
</file>