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Meghana Nikam\Nilje\"/>
    </mc:Choice>
  </mc:AlternateContent>
  <xr:revisionPtr revIDLastSave="0" documentId="13_ncr:1_{5BC3F4AD-3CFE-4D04-A540-4E5F65ED1B1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4" i="4"/>
  <c r="Q5" i="4"/>
  <c r="Q10" i="4"/>
  <c r="Q11" i="4"/>
  <c r="Q12" i="4"/>
  <c r="Q13" i="4"/>
  <c r="Q14" i="4"/>
  <c r="Q15" i="4"/>
  <c r="Q3" i="4"/>
  <c r="G20" i="4" l="1"/>
  <c r="H20" i="4" s="1"/>
  <c r="G28" i="4"/>
  <c r="H18" i="4"/>
  <c r="P12" i="4" l="1"/>
  <c r="P11" i="4"/>
  <c r="P10" i="4"/>
  <c r="P9" i="4"/>
  <c r="P8" i="4"/>
  <c r="P7" i="4"/>
  <c r="P6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<sst xmlns="http://schemas.openxmlformats.org/spreadsheetml/2006/main" count="26" uniqueCount="23">
  <si>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</si>
  <si>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</si>
  <si>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</si>
  <si>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</si>
  <si>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</si>
  <si>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</si>
  <si>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</si>
  <si>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</si>
  <si>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</si>
  <si>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</si>
  <si>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</si>
  <si>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</si>
  <si>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</si>
  <si>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1804, 18th floor, d wing, versatile valley, nilje, kalyan</t>
  </si>
  <si>
    <t>rera ca</t>
  </si>
  <si>
    <t>rate</t>
  </si>
  <si>
    <t>fmv</t>
  </si>
  <si>
    <t>agreement  - 15.12.21</t>
  </si>
  <si>
    <t>av</t>
  </si>
  <si>
    <t>sd</t>
  </si>
  <si>
    <t>rd</t>
  </si>
  <si>
    <t>bv</t>
  </si>
  <si>
    <t>22.02.24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</si>
</sst>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544192</xdr:colOff>
      <xdr:row>40</xdr:row>
      <xdr:rowOff>182000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6169A-2361-4C1A-82D7-FA905815A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78592" cy="7344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382244</xdr:colOff>
      <xdr:row>53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974A66-15EA-4A70-8791-59CB597CE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16644" cy="90404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286981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040C52-667B-4627-9295-E294929FB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21381" cy="8973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391771</xdr:colOff>
      <xdr:row>49</xdr:row>
      <xdr:rowOff>172704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184B9-5B90-4975-B89F-D39CC178D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26171" cy="898332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353665</xdr:colOff>
      <xdr:row>53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28266-02F0-43F3-AB3B-14A5D4F77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88065" cy="885948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420350</xdr:colOff>
      <xdr:row>47</xdr:row>
      <xdr:rowOff>10776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B5A108-E4D7-43F5-9C5D-5FDB2FE13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54750" cy="89642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F7003E-1279-4844-B173-FF4DF2B70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545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5157EB-FB29-4203-B3AD-88CD6614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15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B1" zoomScaleNormal="100" workbookViewId="0">
      <selection activeCell="O19" sqref="O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464</v>
      </c>
      <c r="C2" s="4">
        <f>B2*1.2</f>
        <v>556.79999999999995</v>
      </c>
      <c r="D2" s="4">
        <f t="shared" ref="D2:D13" si="2">C2*1.2</f>
        <v>668.16</v>
      </c>
      <c r="E2" s="5">
        <f t="shared" ref="E2:E13" si="3">R2</f>
        <v>4100000</v>
      </c>
      <c r="F2" s="10">
        <f t="shared" ref="F2:F13" si="4">ROUND((E2/B2),0)</f>
        <v>8836</v>
      </c>
      <c r="G2" s="10">
        <f t="shared" ref="G2:G13" si="5">ROUND((E2/C2),0)</f>
        <v>7364</v>
      </c>
      <c r="H2" s="10">
        <f t="shared" ref="H2:H13" si="6">ROUND((E2/D2),0)</f>
        <v>6136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464</v>
      </c>
      <c r="R2" s="2">
        <v>4100000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727.27272727272725</v>
      </c>
      <c r="C3" s="4">
        <f t="shared" ref="C3:C15" si="9">B3*1.2</f>
        <v>872.72727272727263</v>
      </c>
      <c r="D3" s="4">
        <f t="shared" si="2"/>
        <v>1047.272727272727</v>
      </c>
      <c r="E3" s="5">
        <f t="shared" si="3"/>
        <v>6900000</v>
      </c>
      <c r="F3" s="10">
        <f t="shared" si="4"/>
        <v>9488</v>
      </c>
      <c r="G3" s="10">
        <f t="shared" si="5"/>
        <v>7906</v>
      </c>
      <c r="H3" s="10">
        <f t="shared" si="6"/>
        <v>6589</v>
      </c>
      <c r="I3" s="4" t="e">
        <f>#REF!</f>
        <v>#REF!</v>
      </c>
      <c r="J3" s="4">
        <f t="shared" si="7"/>
        <v>0</v>
      </c>
      <c r="O3">
        <v>0</v>
      </c>
      <c r="P3">
        <v>800</v>
      </c>
      <c r="Q3">
        <f>P3/1.1</f>
        <v>727.27272727272725</v>
      </c>
      <c r="R3" s="2">
        <v>6900000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590.90909090909088</v>
      </c>
      <c r="C4" s="4">
        <f t="shared" si="9"/>
        <v>709.09090909090901</v>
      </c>
      <c r="D4" s="4">
        <f t="shared" si="2"/>
        <v>850.90909090909076</v>
      </c>
      <c r="E4" s="5">
        <f t="shared" si="3"/>
        <v>4600000</v>
      </c>
      <c r="F4" s="10">
        <f t="shared" si="4"/>
        <v>7785</v>
      </c>
      <c r="G4" s="10">
        <f t="shared" si="5"/>
        <v>6487</v>
      </c>
      <c r="H4" s="10">
        <f t="shared" si="6"/>
        <v>5406</v>
      </c>
      <c r="I4" s="4" t="e">
        <f>#REF!</f>
        <v>#REF!</v>
      </c>
      <c r="J4" s="4">
        <f t="shared" si="7"/>
        <v>0</v>
      </c>
      <c r="O4">
        <v>0</v>
      </c>
      <c r="P4">
        <v>650</v>
      </c>
      <c r="Q4">
        <f t="shared" ref="Q4:Q15" si="10">P4/1.1</f>
        <v>590.90909090909088</v>
      </c>
      <c r="R4" s="2">
        <v>4600000</v>
      </c>
      <c r="S4" s="8"/>
      <c r="T4" s="8"/>
    </row>
    <row r="5" spans="1:20" x14ac:dyDescent="0.25">
      <c r="A5" s="4">
        <f t="shared" si="0"/>
        <v>0</v>
      </c>
      <c r="B5" s="4">
        <f t="shared" si="1"/>
        <v>402.72727272727269</v>
      </c>
      <c r="C5" s="4">
        <f t="shared" si="9"/>
        <v>483.2727272727272</v>
      </c>
      <c r="D5" s="4">
        <f t="shared" si="2"/>
        <v>579.92727272727257</v>
      </c>
      <c r="E5" s="5">
        <f t="shared" si="3"/>
        <v>4000000</v>
      </c>
      <c r="F5" s="10">
        <f t="shared" si="4"/>
        <v>9932</v>
      </c>
      <c r="G5" s="10">
        <f t="shared" si="5"/>
        <v>8277</v>
      </c>
      <c r="H5" s="10">
        <f t="shared" si="6"/>
        <v>6897</v>
      </c>
      <c r="I5" s="4" t="e">
        <f>#REF!</f>
        <v>#REF!</v>
      </c>
      <c r="J5" s="4">
        <f t="shared" si="7"/>
        <v>0</v>
      </c>
      <c r="O5">
        <v>0</v>
      </c>
      <c r="P5">
        <v>443</v>
      </c>
      <c r="Q5">
        <f t="shared" si="10"/>
        <v>402.72727272727269</v>
      </c>
      <c r="R5" s="2">
        <v>4000000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460</v>
      </c>
      <c r="C6" s="4">
        <f t="shared" si="9"/>
        <v>552</v>
      </c>
      <c r="D6" s="4">
        <f t="shared" si="2"/>
        <v>662.4</v>
      </c>
      <c r="E6" s="5">
        <f t="shared" si="3"/>
        <v>4800000</v>
      </c>
      <c r="F6" s="15">
        <f t="shared" si="4"/>
        <v>10435</v>
      </c>
      <c r="G6" s="10">
        <f t="shared" si="5"/>
        <v>8696</v>
      </c>
      <c r="H6" s="10">
        <f t="shared" si="6"/>
        <v>7246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460</v>
      </c>
      <c r="R6" s="2">
        <v>4800000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400</v>
      </c>
      <c r="C7" s="4">
        <f t="shared" si="9"/>
        <v>480</v>
      </c>
      <c r="D7" s="4">
        <f t="shared" si="2"/>
        <v>576</v>
      </c>
      <c r="E7" s="5">
        <f t="shared" si="3"/>
        <v>4500000</v>
      </c>
      <c r="F7" s="15">
        <f t="shared" si="4"/>
        <v>11250</v>
      </c>
      <c r="G7" s="10">
        <f t="shared" si="5"/>
        <v>9375</v>
      </c>
      <c r="H7" s="10">
        <f t="shared" si="6"/>
        <v>7813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400</v>
      </c>
      <c r="R7" s="2">
        <v>4500000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392</v>
      </c>
      <c r="C8" s="4">
        <f t="shared" si="9"/>
        <v>470.4</v>
      </c>
      <c r="D8" s="4">
        <f t="shared" si="2"/>
        <v>564.4799999999999</v>
      </c>
      <c r="E8" s="5">
        <f t="shared" si="3"/>
        <v>4370000</v>
      </c>
      <c r="F8" s="10">
        <f t="shared" si="4"/>
        <v>11148</v>
      </c>
      <c r="G8" s="10">
        <f t="shared" si="5"/>
        <v>9290</v>
      </c>
      <c r="H8" s="10">
        <f t="shared" si="6"/>
        <v>7742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392</v>
      </c>
      <c r="R8" s="2">
        <v>4370000</v>
      </c>
      <c r="S8" s="8"/>
      <c r="T8" s="8"/>
    </row>
    <row r="9" spans="1:20" x14ac:dyDescent="0.25">
      <c r="A9" s="4">
        <f t="shared" si="0"/>
        <v>0</v>
      </c>
      <c r="B9" s="4">
        <f t="shared" si="1"/>
        <v>412.15355999999997</v>
      </c>
      <c r="C9" s="4">
        <f t="shared" si="9"/>
        <v>494.58427199999994</v>
      </c>
      <c r="D9" s="4">
        <f t="shared" si="2"/>
        <v>593.50112639999986</v>
      </c>
      <c r="E9" s="5">
        <f t="shared" si="3"/>
        <v>4600000</v>
      </c>
      <c r="F9" s="15">
        <f t="shared" si="4"/>
        <v>11161</v>
      </c>
      <c r="G9" s="10">
        <f t="shared" si="5"/>
        <v>9301</v>
      </c>
      <c r="H9" s="10">
        <f t="shared" si="6"/>
        <v>7751</v>
      </c>
      <c r="I9" s="4" t="e">
        <f>#REF!</f>
        <v>#REF!</v>
      </c>
      <c r="J9" s="4" t="str">
        <f t="shared" si="7"/>
        <v>22.02.24</v>
      </c>
      <c r="O9">
        <v>0</v>
      </c>
      <c r="P9">
        <f t="shared" si="8"/>
        <v>0</v>
      </c>
      <c r="Q9">
        <f>38.29*10.764</f>
        <v>412.15355999999997</v>
      </c>
      <c r="R9" s="2">
        <v>4600000</v>
      </c>
      <c r="S9" s="8" t="s">
        <v>22</v>
      </c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si="10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8" spans="6:24" x14ac:dyDescent="0.25">
      <c r="F18" s="7" t="s">
        <v>14</v>
      </c>
      <c r="G18">
        <v>400</v>
      </c>
      <c r="H18">
        <f>37.17*10.764</f>
        <v>400.09787999999998</v>
      </c>
    </row>
    <row r="19" spans="6:24" x14ac:dyDescent="0.25">
      <c r="F19" s="7" t="s">
        <v>15</v>
      </c>
      <c r="G19">
        <v>11200</v>
      </c>
    </row>
    <row r="20" spans="6:24" x14ac:dyDescent="0.25">
      <c r="F20" s="7" t="s">
        <v>16</v>
      </c>
      <c r="G20">
        <f>G19*G18</f>
        <v>4480000</v>
      </c>
      <c r="H20">
        <f>G20*98%</f>
        <v>4390400</v>
      </c>
    </row>
    <row r="22" spans="6:24" x14ac:dyDescent="0.25">
      <c r="G22" s="6"/>
      <c r="H22" s="6"/>
    </row>
    <row r="24" spans="6:24" x14ac:dyDescent="0.25">
      <c r="F24" s="7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F25" s="7" t="s">
        <v>18</v>
      </c>
      <c r="G25">
        <v>3900000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F26" s="7" t="s">
        <v>19</v>
      </c>
      <c r="G26">
        <v>234000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F27" s="7" t="s">
        <v>20</v>
      </c>
      <c r="G27">
        <v>30000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F28" s="7" t="s">
        <v>21</v>
      </c>
      <c r="G28">
        <f>SUM(G25:G27)</f>
        <v>4164000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2024-08-01T13:04:37Z</dcterms:modified>
</cp:coreProperties>
</file>