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entral Bank of India\Andheri (E)\Priya Ashwin Kumar Mokashi\"/>
    </mc:Choice>
  </mc:AlternateContent>
  <xr:revisionPtr revIDLastSave="0" documentId="13_ncr:1_{1D341A61-6086-437C-8BAA-D6530A5DB9AC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T8" i="4" l="1"/>
  <c r="O25" i="4" l="1"/>
  <c r="V6" i="4" l="1"/>
  <c r="U6" i="4"/>
  <c r="T6" i="4" l="1"/>
  <c r="P6" i="4"/>
  <c r="H23" i="4"/>
  <c r="I23" i="4" s="1"/>
  <c r="N21" i="4"/>
  <c r="J21" i="4"/>
  <c r="I21" i="4"/>
  <c r="H20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Q6" i="4"/>
  <c r="P5" i="4"/>
  <c r="Q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<sst xmlns="http://schemas.openxmlformats.org/spreadsheetml/2006/main" count="24" uniqueCount="21">
  <si>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</si>
  <si>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</si>
  <si>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</si>
  <si>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</si>
  <si>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</si>
  <si>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</si>
  <si>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</si>
  <si>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</si>
  <si>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</si>
  <si>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</si>
  <si>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</si>
  <si>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</si>
  <si>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</si>
  <si>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 706 7 th floor Bldg no B-1, Supernal Garden B 1 &amp; B 2 CHSL Opp Nandi Baba Temple Kolshet Road Thane West </t>
  </si>
  <si>
    <t>ca</t>
  </si>
  <si>
    <t>terrace</t>
  </si>
  <si>
    <t>bua</t>
  </si>
  <si>
    <t>fmv</t>
  </si>
  <si>
    <t>rate on ca</t>
  </si>
  <si>
    <t>previous report  = 2023 = 70.43 lakhs</t>
  </si>
  <si>
    <t>21.02.23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</si>
</sst>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3" borderId="0" xfId="0" applyNumberForma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46</xdr:row>
      <xdr:rowOff>144054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117763-8A0A-4C9F-9AEF-0EBAA5FB8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8449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420350</xdr:colOff>
      <xdr:row>50</xdr:row>
      <xdr:rowOff>1170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D82752-FB30-4949-B604-402D8F5E3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54750" cy="83831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496560</xdr:colOff>
      <xdr:row>45</xdr:row>
      <xdr:rowOff>125012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43317E-490A-4008-B2E5-8B25EF243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30960" cy="85070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325086</xdr:colOff>
      <xdr:row>50</xdr:row>
      <xdr:rowOff>10783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2C33B5-A351-45C9-87B5-E0DEABB31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59486" cy="901190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30</xdr:col>
      <xdr:colOff>409575</xdr:colOff>
      <xdr:row>47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6EEB2F4-34A8-4C25-9E75-645C4133D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8087975" cy="8686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T9" sqref="T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9.7109375" customWidth="1"/>
    <col min="20" max="20" width="11.710937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490</v>
      </c>
      <c r="C2" s="4">
        <f>B2*1.2</f>
        <v>588</v>
      </c>
      <c r="D2" s="4">
        <f t="shared" ref="D2:D13" si="2">C2*1.2</f>
        <v>705.6</v>
      </c>
      <c r="E2" s="5">
        <f t="shared" ref="E2:E13" si="3">R2</f>
        <v>8000000</v>
      </c>
      <c r="F2" s="15">
        <f t="shared" ref="F2:F13" si="4">ROUND((E2/B2),0)</f>
        <v>16327</v>
      </c>
      <c r="G2" s="10">
        <f t="shared" ref="G2:G13" si="5">ROUND((E2/C2),0)</f>
        <v>13605</v>
      </c>
      <c r="H2" s="10">
        <f t="shared" ref="H2:H13" si="6">ROUND((E2/D2),0)</f>
        <v>11338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490</v>
      </c>
      <c r="R2" s="2">
        <v>8000000</v>
      </c>
      <c r="S2" s="8"/>
      <c r="T2" s="8"/>
    </row>
    <row r="3" spans="1:22" x14ac:dyDescent="0.25">
      <c r="A3" s="4">
        <f t="shared" si="0"/>
        <v>0</v>
      </c>
      <c r="B3" s="4">
        <f t="shared" si="1"/>
        <v>460</v>
      </c>
      <c r="C3" s="4">
        <f t="shared" ref="C3:C15" si="9">B3*1.2</f>
        <v>552</v>
      </c>
      <c r="D3" s="4">
        <f t="shared" si="2"/>
        <v>662.4</v>
      </c>
      <c r="E3" s="17">
        <f t="shared" si="3"/>
        <v>7700000</v>
      </c>
      <c r="F3" s="15">
        <f t="shared" si="4"/>
        <v>16739</v>
      </c>
      <c r="G3" s="10">
        <f t="shared" si="5"/>
        <v>13949</v>
      </c>
      <c r="H3" s="10">
        <f t="shared" si="6"/>
        <v>11624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460</v>
      </c>
      <c r="R3" s="2">
        <v>7700000</v>
      </c>
      <c r="S3" s="8"/>
      <c r="T3" s="8"/>
    </row>
    <row r="4" spans="1:22" x14ac:dyDescent="0.25">
      <c r="A4" s="4">
        <f t="shared" si="0"/>
        <v>0</v>
      </c>
      <c r="B4" s="4">
        <f t="shared" si="1"/>
        <v>541.66666666666674</v>
      </c>
      <c r="C4" s="4">
        <f t="shared" si="9"/>
        <v>650.00000000000011</v>
      </c>
      <c r="D4" s="4">
        <f t="shared" si="2"/>
        <v>780.00000000000011</v>
      </c>
      <c r="E4" s="17">
        <f t="shared" si="3"/>
        <v>7000000</v>
      </c>
      <c r="F4" s="10">
        <f t="shared" si="4"/>
        <v>12923</v>
      </c>
      <c r="G4" s="10">
        <f t="shared" si="5"/>
        <v>10769</v>
      </c>
      <c r="H4" s="10">
        <f t="shared" si="6"/>
        <v>8974</v>
      </c>
      <c r="I4" s="4" t="e">
        <f>#REF!</f>
        <v>#REF!</v>
      </c>
      <c r="J4" s="4">
        <f t="shared" si="7"/>
        <v>0</v>
      </c>
      <c r="O4">
        <v>0</v>
      </c>
      <c r="P4">
        <v>650</v>
      </c>
      <c r="Q4">
        <f t="shared" ref="Q4:Q12" si="10">P4/1.2</f>
        <v>541.66666666666674</v>
      </c>
      <c r="R4" s="2">
        <v>7000000</v>
      </c>
      <c r="S4" s="8"/>
      <c r="T4" s="8"/>
    </row>
    <row r="5" spans="1:22" x14ac:dyDescent="0.25">
      <c r="A5" s="4">
        <f t="shared" si="0"/>
        <v>0</v>
      </c>
      <c r="B5" s="4">
        <f t="shared" si="1"/>
        <v>490</v>
      </c>
      <c r="C5" s="4">
        <f t="shared" si="9"/>
        <v>588</v>
      </c>
      <c r="D5" s="4">
        <f t="shared" si="2"/>
        <v>705.6</v>
      </c>
      <c r="E5" s="17">
        <f t="shared" si="3"/>
        <v>8000000</v>
      </c>
      <c r="F5" s="10">
        <f t="shared" si="4"/>
        <v>16327</v>
      </c>
      <c r="G5" s="10">
        <f t="shared" si="5"/>
        <v>13605</v>
      </c>
      <c r="H5" s="10">
        <f t="shared" si="6"/>
        <v>11338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490</v>
      </c>
      <c r="R5" s="2">
        <v>8000000</v>
      </c>
      <c r="S5" s="8"/>
      <c r="T5" s="8"/>
    </row>
    <row r="6" spans="1:22" x14ac:dyDescent="0.25">
      <c r="A6" s="4">
        <f t="shared" si="0"/>
        <v>0</v>
      </c>
      <c r="B6" s="4">
        <f t="shared" si="1"/>
        <v>450.92189999999999</v>
      </c>
      <c r="C6" s="4">
        <f t="shared" si="9"/>
        <v>541.10627999999997</v>
      </c>
      <c r="D6" s="4">
        <f t="shared" si="2"/>
        <v>649.3275359999999</v>
      </c>
      <c r="E6" s="17">
        <f t="shared" si="3"/>
        <v>6800000</v>
      </c>
      <c r="F6" s="15">
        <f t="shared" si="4"/>
        <v>15080</v>
      </c>
      <c r="G6" s="10">
        <f t="shared" si="5"/>
        <v>12567</v>
      </c>
      <c r="H6" s="10">
        <f t="shared" si="6"/>
        <v>10472</v>
      </c>
      <c r="I6" s="4" t="e">
        <f>#REF!</f>
        <v>#REF!</v>
      </c>
      <c r="J6" s="4" t="str">
        <f t="shared" si="7"/>
        <v>21.02.23</v>
      </c>
      <c r="O6">
        <v>0</v>
      </c>
      <c r="P6">
        <f>50.27*10.764</f>
        <v>541.10627999999997</v>
      </c>
      <c r="Q6">
        <f t="shared" si="10"/>
        <v>450.92189999999999</v>
      </c>
      <c r="R6" s="2">
        <v>6800000</v>
      </c>
      <c r="S6" s="8" t="s">
        <v>20</v>
      </c>
      <c r="T6" s="16">
        <f>R6+476000+30000</f>
        <v>7306000</v>
      </c>
      <c r="U6">
        <f>T6/Q6</f>
        <v>16202.362315957598</v>
      </c>
      <c r="V6">
        <f>U6*1.1</f>
        <v>17822.59854755336</v>
      </c>
    </row>
    <row r="7" spans="1:22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17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10"/>
        <v>0</v>
      </c>
      <c r="R7" s="2">
        <v>0</v>
      </c>
      <c r="S7" s="8"/>
      <c r="T7" s="8"/>
    </row>
    <row r="8" spans="1:22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17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>
        <f>F6*1.2</f>
        <v>18096</v>
      </c>
    </row>
    <row r="9" spans="1:22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7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2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7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14</v>
      </c>
      <c r="H18">
        <v>425</v>
      </c>
    </row>
    <row r="19" spans="7:24" x14ac:dyDescent="0.25">
      <c r="G19" t="s">
        <v>15</v>
      </c>
      <c r="H19">
        <v>48</v>
      </c>
    </row>
    <row r="20" spans="7:24" x14ac:dyDescent="0.25">
      <c r="H20">
        <f>H19+H18</f>
        <v>473</v>
      </c>
    </row>
    <row r="21" spans="7:24" x14ac:dyDescent="0.25">
      <c r="G21" t="s">
        <v>16</v>
      </c>
      <c r="H21">
        <v>510</v>
      </c>
      <c r="I21">
        <f>47.39*10.764</f>
        <v>510.10595999999998</v>
      </c>
      <c r="J21">
        <f>I21/H20</f>
        <v>1.0784481183932346</v>
      </c>
      <c r="N21">
        <f>I21/H18</f>
        <v>1.2002493176470588</v>
      </c>
    </row>
    <row r="22" spans="7:24" x14ac:dyDescent="0.25">
      <c r="G22" s="6" t="s">
        <v>18</v>
      </c>
      <c r="H22" s="6">
        <v>16200</v>
      </c>
    </row>
    <row r="23" spans="7:24" x14ac:dyDescent="0.25">
      <c r="G23" t="s">
        <v>17</v>
      </c>
      <c r="H23">
        <f>H22*H20</f>
        <v>7662600</v>
      </c>
      <c r="I23">
        <f>H23*90%</f>
        <v>6896340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O25">
        <f>76*90%</f>
        <v>68.400000000000006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19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3" zoomScale="85" zoomScaleNormal="85"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2024-08-02T12:14:07Z</dcterms:modified>
</cp:coreProperties>
</file>