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Hanoz Khurshed Patel\"/>
    </mc:Choice>
  </mc:AlternateContent>
  <xr:revisionPtr revIDLastSave="0" documentId="13_ncr:1_{5553395D-865E-4583-BF79-2A9A715E73C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9" i="4" l="1"/>
  <c r="E26" i="4"/>
  <c r="G30" i="4" l="1"/>
  <c r="U9" i="4"/>
  <c r="T9" i="4"/>
  <c r="P9" i="4"/>
  <c r="V8" i="4"/>
  <c r="U8" i="4"/>
  <c r="T8" i="4"/>
  <c r="P8" i="4"/>
  <c r="G20" i="4"/>
  <c r="H27" i="4" s="1"/>
  <c r="G29" i="4"/>
  <c r="G27" i="4"/>
  <c r="Q12" i="4" l="1"/>
  <c r="P12" i="4"/>
  <c r="P11" i="4"/>
  <c r="Q11" i="4" s="1"/>
  <c r="Q10" i="4"/>
  <c r="P10" i="4"/>
  <c r="Q9" i="4"/>
  <c r="Q8" i="4"/>
  <c r="P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<sst xmlns="http://schemas.openxmlformats.org/spreadsheetml/2006/main" count="120" uniqueCount="25">
  <si>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</si>
  <si>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</si>
  <si>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</si>
  <si>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</si>
  <si>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</si>
  <si>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</si>
  <si>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</si>
  <si>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</si>
  <si>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</si>
  <si>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</si>
  <si>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</si>
  <si>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</si>
  <si>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</si>
  <si>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501, 5th floor, sai drishti, 9th rod, khar west</t>
  </si>
  <si>
    <t>ca</t>
  </si>
  <si>
    <t>rate</t>
  </si>
  <si>
    <t>fmv</t>
  </si>
  <si>
    <t>bua</t>
  </si>
  <si>
    <t>sa</t>
  </si>
  <si>
    <t>rate on sa</t>
  </si>
  <si>
    <t>rate on ca</t>
  </si>
  <si>
    <t>sold out</t>
  </si>
  <si>
    <t>16.12.20</t>
  </si>
  <si>
    <t>22.08.23</t>
  </si>
  <si>
    <t>oc 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</si>
</sst>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20584</xdr:colOff>
      <xdr:row>46</xdr:row>
      <xdr:rowOff>125002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94F12-742F-4493-B70D-3DB5666C4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993384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C4060-B6CC-4399-B1E7-65D52D47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ADC56-86C0-4983-A2A9-D3D1CCA0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47</xdr:row>
      <xdr:rowOff>105966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3D343-9205-4240-8961-C06B78B2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572771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FCA9E-6A56-4291-BBF6-278DB8B1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07171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64509-AA57-48A9-9940-17DCF1FA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12407-FAE9-4639-8C1D-2067AFCB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8815D-B9F1-45CA-8C4D-875DA227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94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V10" sqref="V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285156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8554687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838</v>
      </c>
      <c r="C2" s="4">
        <f>B2*1.2</f>
        <v>1005.5999999999999</v>
      </c>
      <c r="D2" s="4">
        <f t="shared" ref="D2:D13" si="2">C2*1.2</f>
        <v>1206.7199999999998</v>
      </c>
      <c r="E2" s="5">
        <f t="shared" ref="E2:E13" si="3">R2</f>
        <v>51000000</v>
      </c>
      <c r="F2" s="10">
        <f t="shared" ref="F2:F13" si="4">ROUND((E2/B2),0)</f>
        <v>60859</v>
      </c>
      <c r="G2" s="10">
        <f t="shared" ref="G2:G13" si="5">ROUND((E2/C2),0)</f>
        <v>50716</v>
      </c>
      <c r="H2" s="10">
        <f t="shared" ref="H2:H13" si="6">ROUND((E2/D2),0)</f>
        <v>42263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838</v>
      </c>
      <c r="R2" s="2">
        <v>51000000</v>
      </c>
      <c r="S2" s="11" t="s">
        <v>21</v>
      </c>
      <c r="T2" s="8"/>
    </row>
    <row r="3" spans="1:22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5">
        <f t="shared" si="3"/>
        <v>50000000</v>
      </c>
      <c r="F3" s="10">
        <f t="shared" si="4"/>
        <v>50000</v>
      </c>
      <c r="G3" s="10">
        <f t="shared" si="5"/>
        <v>41667</v>
      </c>
      <c r="H3" s="10">
        <f t="shared" si="6"/>
        <v>34722</v>
      </c>
      <c r="I3" s="4" t="e">
        <f>#REF!</f>
        <v>#REF!</v>
      </c>
      <c r="J3" s="4">
        <f t="shared" si="7"/>
        <v>0</v>
      </c>
      <c r="O3">
        <v>0</v>
      </c>
      <c r="P3">
        <v>1200</v>
      </c>
      <c r="Q3">
        <f t="shared" ref="Q3:Q12" si="10">P3/1.2</f>
        <v>1000</v>
      </c>
      <c r="R3" s="2">
        <v>50000000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1000</v>
      </c>
      <c r="C4" s="4">
        <f t="shared" si="9"/>
        <v>1200</v>
      </c>
      <c r="D4" s="4">
        <f t="shared" si="2"/>
        <v>1440</v>
      </c>
      <c r="E4" s="5">
        <f t="shared" si="3"/>
        <v>55900000</v>
      </c>
      <c r="F4" s="15">
        <f t="shared" si="4"/>
        <v>55900</v>
      </c>
      <c r="G4" s="10">
        <f t="shared" si="5"/>
        <v>46583</v>
      </c>
      <c r="H4" s="10">
        <f t="shared" si="6"/>
        <v>38819</v>
      </c>
      <c r="I4" s="4" t="e">
        <f>#REF!</f>
        <v>#REF!</v>
      </c>
      <c r="J4" s="4">
        <f t="shared" si="7"/>
        <v>0</v>
      </c>
      <c r="O4">
        <v>0</v>
      </c>
      <c r="P4">
        <v>1200</v>
      </c>
      <c r="Q4">
        <f t="shared" si="10"/>
        <v>1000</v>
      </c>
      <c r="R4" s="2">
        <v>55900000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739</v>
      </c>
      <c r="C5" s="4">
        <f t="shared" si="9"/>
        <v>886.8</v>
      </c>
      <c r="D5" s="4">
        <f t="shared" si="2"/>
        <v>1064.1599999999999</v>
      </c>
      <c r="E5" s="5">
        <f t="shared" si="3"/>
        <v>44200000</v>
      </c>
      <c r="F5" s="10">
        <f t="shared" si="4"/>
        <v>59811</v>
      </c>
      <c r="G5" s="10">
        <f t="shared" si="5"/>
        <v>49842</v>
      </c>
      <c r="H5" s="10">
        <f t="shared" si="6"/>
        <v>41535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739</v>
      </c>
      <c r="R5" s="2">
        <v>44200000</v>
      </c>
      <c r="S5" s="8"/>
      <c r="T5" s="8"/>
    </row>
    <row r="6" spans="1:22" x14ac:dyDescent="0.25">
      <c r="A6" s="4">
        <f t="shared" si="0"/>
        <v>0</v>
      </c>
      <c r="B6" s="4">
        <f t="shared" si="1"/>
        <v>811</v>
      </c>
      <c r="C6" s="4">
        <f t="shared" si="9"/>
        <v>973.19999999999993</v>
      </c>
      <c r="D6" s="4">
        <f t="shared" si="2"/>
        <v>1167.8399999999999</v>
      </c>
      <c r="E6" s="5">
        <f t="shared" si="3"/>
        <v>47900000</v>
      </c>
      <c r="F6" s="10">
        <f t="shared" si="4"/>
        <v>59063</v>
      </c>
      <c r="G6" s="10">
        <f t="shared" si="5"/>
        <v>49219</v>
      </c>
      <c r="H6" s="10">
        <f t="shared" si="6"/>
        <v>41016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811</v>
      </c>
      <c r="R6" s="2">
        <v>47900000</v>
      </c>
      <c r="S6" s="8"/>
      <c r="T6" s="8"/>
    </row>
    <row r="7" spans="1:22" x14ac:dyDescent="0.25">
      <c r="A7" s="4">
        <f t="shared" si="0"/>
        <v>0</v>
      </c>
      <c r="B7" s="4">
        <f t="shared" si="1"/>
        <v>725</v>
      </c>
      <c r="C7" s="4">
        <f t="shared" si="9"/>
        <v>870</v>
      </c>
      <c r="D7" s="4">
        <f t="shared" si="2"/>
        <v>1044</v>
      </c>
      <c r="E7" s="5">
        <f t="shared" si="3"/>
        <v>40000000</v>
      </c>
      <c r="F7" s="15">
        <f t="shared" si="4"/>
        <v>55172</v>
      </c>
      <c r="G7" s="10">
        <f t="shared" si="5"/>
        <v>45977</v>
      </c>
      <c r="H7" s="10">
        <f t="shared" si="6"/>
        <v>38314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725</v>
      </c>
      <c r="R7" s="2">
        <v>40000000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1200.4551000000001</v>
      </c>
      <c r="C8" s="4">
        <f t="shared" si="9"/>
        <v>1440.5461200000002</v>
      </c>
      <c r="D8" s="4">
        <f t="shared" si="2"/>
        <v>1728.6553440000002</v>
      </c>
      <c r="E8" s="5">
        <f t="shared" si="3"/>
        <v>55080000</v>
      </c>
      <c r="F8" s="10">
        <f t="shared" si="4"/>
        <v>45883</v>
      </c>
      <c r="G8" s="10">
        <f t="shared" si="5"/>
        <v>38235</v>
      </c>
      <c r="H8" s="10">
        <f t="shared" si="6"/>
        <v>31863</v>
      </c>
      <c r="I8" s="4" t="e">
        <f>#REF!</f>
        <v>#REF!</v>
      </c>
      <c r="J8" s="4" t="str">
        <f t="shared" si="7"/>
        <v>16.12.20</v>
      </c>
      <c r="O8">
        <v>0</v>
      </c>
      <c r="P8">
        <f>133.83*10.764</f>
        <v>1440.54612</v>
      </c>
      <c r="Q8">
        <f t="shared" si="10"/>
        <v>1200.4551000000001</v>
      </c>
      <c r="R8" s="2">
        <v>55080000</v>
      </c>
      <c r="S8" s="8" t="s">
        <v>22</v>
      </c>
      <c r="T8" s="16">
        <f>R8+1101600+30000</f>
        <v>56211600</v>
      </c>
      <c r="U8">
        <f>T8/Q8</f>
        <v>46825.241527150822</v>
      </c>
      <c r="V8">
        <f>U8*1.1</f>
        <v>51507.765679865908</v>
      </c>
    </row>
    <row r="9" spans="1:22" x14ac:dyDescent="0.25">
      <c r="A9" s="4">
        <f t="shared" si="0"/>
        <v>0</v>
      </c>
      <c r="B9" s="4">
        <f t="shared" si="1"/>
        <v>625.20900000000006</v>
      </c>
      <c r="C9" s="4">
        <f t="shared" si="9"/>
        <v>750.25080000000003</v>
      </c>
      <c r="D9" s="4">
        <f t="shared" si="2"/>
        <v>900.30096000000003</v>
      </c>
      <c r="E9" s="5">
        <f t="shared" si="3"/>
        <v>27100000</v>
      </c>
      <c r="F9" s="15">
        <f t="shared" si="4"/>
        <v>43346</v>
      </c>
      <c r="G9" s="10">
        <f t="shared" si="5"/>
        <v>36121</v>
      </c>
      <c r="H9" s="10">
        <f t="shared" si="6"/>
        <v>30101</v>
      </c>
      <c r="I9" s="4" t="e">
        <f>#REF!</f>
        <v>#REF!</v>
      </c>
      <c r="J9" s="4" t="str">
        <f t="shared" si="7"/>
        <v>22.08.23</v>
      </c>
      <c r="O9">
        <v>0</v>
      </c>
      <c r="P9">
        <f>69.7*10.764</f>
        <v>750.25080000000003</v>
      </c>
      <c r="Q9">
        <f t="shared" si="10"/>
        <v>625.20900000000006</v>
      </c>
      <c r="R9" s="2">
        <v>27100000</v>
      </c>
      <c r="S9" s="8" t="s">
        <v>23</v>
      </c>
      <c r="T9" s="16">
        <f>R9+1626000+30000</f>
        <v>28756000</v>
      </c>
      <c r="U9">
        <f>T9/Q9</f>
        <v>45994.219532988165</v>
      </c>
      <c r="V9">
        <f>F9*1.2</f>
        <v>52015.199999999997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F17" s="7" t="s">
        <v>13</v>
      </c>
    </row>
    <row r="18" spans="5:24" x14ac:dyDescent="0.25">
      <c r="F18" s="7" t="s">
        <v>14</v>
      </c>
      <c r="G18">
        <v>838</v>
      </c>
    </row>
    <row r="19" spans="5:24" x14ac:dyDescent="0.25">
      <c r="F19" s="7" t="s">
        <v>15</v>
      </c>
      <c r="G19">
        <v>52000</v>
      </c>
    </row>
    <row r="20" spans="5:24" x14ac:dyDescent="0.25">
      <c r="F20" s="7" t="s">
        <v>16</v>
      </c>
      <c r="G20">
        <f>G19*G18</f>
        <v>43576000</v>
      </c>
    </row>
    <row r="22" spans="5:24" x14ac:dyDescent="0.25">
      <c r="G22" s="6"/>
      <c r="H22" s="6"/>
    </row>
    <row r="23" spans="5:24" x14ac:dyDescent="0.25">
      <c r="F23" s="7" t="s">
        <v>14</v>
      </c>
      <c r="G23">
        <v>838</v>
      </c>
      <c r="I23" t="s">
        <v>24</v>
      </c>
    </row>
    <row r="24" spans="5:24" x14ac:dyDescent="0.25">
      <c r="F24" s="7" t="s">
        <v>17</v>
      </c>
      <c r="G24">
        <v>1005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18</v>
      </c>
      <c r="G25">
        <v>1307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>
        <f>G27-G20</f>
        <v>-6326500</v>
      </c>
      <c r="F26" s="7" t="s">
        <v>19</v>
      </c>
      <c r="G26">
        <v>28500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16</v>
      </c>
      <c r="G27">
        <f>G26*G25</f>
        <v>37249500</v>
      </c>
      <c r="H27">
        <f>G20-G27</f>
        <v>6326500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F29" s="7" t="s">
        <v>20</v>
      </c>
      <c r="G29">
        <f>G27/G23</f>
        <v>44450.477326968976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G30">
        <f>G29*1.1</f>
        <v>48895.525059665881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2024-07-31T06:28:29Z</dcterms:modified>
</cp:coreProperties>
</file>