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M\Goregaon (West)\Paras Nasare\"/>
    </mc:Choice>
  </mc:AlternateContent>
  <xr:revisionPtr revIDLastSave="0" documentId="13_ncr:1_{88BB5575-EF19-4D2E-8F37-6043E72A8F8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Q4" i="4"/>
  <c r="Q3" i="4"/>
  <c r="Q2" i="4"/>
  <c r="H28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<sst xmlns="http://schemas.openxmlformats.org/spreadsheetml/2006/main" count="135" uniqueCount="93">
  <si>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</si>
  <si>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</si>
  <si>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</si>
  <si>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</si>
  <si>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</si>
  <si>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</si>
  <si>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</si>
  <si>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</si>
  <si>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</si>
  <si>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</si>
  <si>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</si>
  <si>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</si>
  <si>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</si>
  <si>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</si>
  <si>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</si>
  <si>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</si>
  <si>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</si>
  <si>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</si>
  <si>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</si>
  <si>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</si>
  <si>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</si>
  <si>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</si>
  <si>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</si>
  <si>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</si>
  <si>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</si>
  <si>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</si>
  <si>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</si>
  <si>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</si>
  <si>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</si>
  <si>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</si>
  <si>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</si>
  <si>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</si>
  <si>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</si>
  <si>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</si>
  <si>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</si>
  <si>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</si>
  <si>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</si>
  <si>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</si>
  <si>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</si>
  <si>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</si>
  <si>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</si>
  <si>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</si>
  <si>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</si>
  <si>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</si>
  <si>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</si>
  <si>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</si>
  <si>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</si>
  <si>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</si>
  <si>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</si>
  <si>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</si>
  <si>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</si>
  <si>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</si>
  <si>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</si>
  <si>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</si>
  <si>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</si>
  <si>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</si>
  <si>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</si>
  <si>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</si>
  <si>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</si>
  <si>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</si>
  <si>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</si>
  <si>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</si>
  <si>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</si>
  <si>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</si>
  <si>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</si>
  <si>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</si>
  <si>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</si>
  <si>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</si>
  <si>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</si>
  <si>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</si>
  <si>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</si>
  <si>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</si>
  <si>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</si>
  <si>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</si>
  <si>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</si>
  <si>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</si>
  <si>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</si>
  <si>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</si>
  <si>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</si>
  <si>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</si>
  <si>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</si>
  <si>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</si>
  <si>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</si>
  <si>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</si>
  <si>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19.07.2024</t>
  </si>
  <si>
    <t>RERA CA</t>
  </si>
  <si>
    <t>BALC</t>
  </si>
  <si>
    <t>TACA</t>
  </si>
  <si>
    <t>IGR-25.06.24</t>
  </si>
  <si>
    <t>IGR-31.05.24</t>
  </si>
  <si>
    <t>IGR-14.02.24</t>
  </si>
  <si>
    <t>Discussed with manoj sir</t>
  </si>
  <si>
    <t>RV - 95%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</si>
</sst>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55411F-6F7A-4DE5-AF84-410972F83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9630CA-2307-4E7D-ABFC-54BFCB339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04B565-34EB-48E0-B98B-690FC005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C0F134-EB93-4B5C-BF89-A509F7CE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F0CA41-7D3A-4AD9-B06E-183332A10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9A7A8-3125-44B7-A654-0280CD0EC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39A854-B81A-42AF-A9B7-2DEF26C4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4AC32A-9BEB-43EC-9914-E15699F4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30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9AF354-16F8-4F7C-828E-67890AFD8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BF131-04BF-42C2-B4EF-F829122DE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G26" sqref="G26:G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33000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30000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30000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33000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ACA</v>
      </c>
      <c r="B18" s="7"/>
      <c r="C18" s="29">
        <v>871</v>
      </c>
      <c r="D18" s="24"/>
    </row>
    <row r="19" spans="1:5" x14ac:dyDescent="0.25">
      <c r="A19" s="15" t="s">
        <v>73</v>
      </c>
      <c r="B19" s="6"/>
      <c r="C19" s="30">
        <f>C18*C16</f>
        <v>28743000</v>
      </c>
      <c r="D19" s="31"/>
      <c r="E19" s="66"/>
    </row>
    <row r="20" spans="1:5" x14ac:dyDescent="0.25">
      <c r="A20" s="15" t="s">
        <v>24</v>
      </c>
      <c r="C20" s="32">
        <f>C19*95%</f>
        <v>27305850</v>
      </c>
      <c r="D20" s="30"/>
    </row>
    <row r="21" spans="1:5" x14ac:dyDescent="0.25">
      <c r="A21" s="15" t="s">
        <v>25</v>
      </c>
      <c r="C21" s="32">
        <f>C19*80%</f>
        <v>22994400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2613000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59881.25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25" sqref="F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707.30243999999993</v>
      </c>
      <c r="C2" s="4">
        <f t="shared" ref="C2:C16" si="1">B2*1.2</f>
        <v>848.76292799999987</v>
      </c>
      <c r="D2" s="4">
        <f t="shared" ref="D2:D16" si="2">C2*1.2</f>
        <v>1018.5155135999998</v>
      </c>
      <c r="E2" s="5">
        <f t="shared" ref="E2:E16" si="3">R2</f>
        <v>20442500</v>
      </c>
      <c r="F2" s="4">
        <f t="shared" ref="F2:F15" si="4">ROUND((E2/B2),0)</f>
        <v>28902</v>
      </c>
      <c r="G2" s="4">
        <f t="shared" ref="G2:G15" si="5">ROUND((E2/C2),0)</f>
        <v>24085</v>
      </c>
      <c r="H2" s="4">
        <f t="shared" ref="H2:H15" si="6">ROUND((E2/D2),0)</f>
        <v>20071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65.71*10.764</f>
        <v>707.30243999999993</v>
      </c>
      <c r="R2" s="2">
        <v>20442500</v>
      </c>
      <c r="S2" s="2" t="s">
        <v>88</v>
      </c>
    </row>
    <row r="3" spans="1:19" x14ac:dyDescent="0.25">
      <c r="A3" s="4">
        <v>2</v>
      </c>
      <c r="B3" s="4">
        <f t="shared" si="0"/>
        <v>721.94147999999984</v>
      </c>
      <c r="C3" s="4">
        <f t="shared" si="1"/>
        <v>866.32977599999981</v>
      </c>
      <c r="D3" s="4">
        <f t="shared" si="2"/>
        <v>1039.5957311999998</v>
      </c>
      <c r="E3" s="5">
        <f t="shared" si="3"/>
        <v>21938000</v>
      </c>
      <c r="F3" s="73">
        <f t="shared" si="4"/>
        <v>30388</v>
      </c>
      <c r="G3" s="73">
        <f t="shared" si="5"/>
        <v>25323</v>
      </c>
      <c r="H3" s="73">
        <f t="shared" si="6"/>
        <v>21102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67.07*10.764</f>
        <v>721.94147999999984</v>
      </c>
      <c r="R3" s="74">
        <v>21938000</v>
      </c>
      <c r="S3" s="74" t="s">
        <v>89</v>
      </c>
    </row>
    <row r="4" spans="1:19" x14ac:dyDescent="0.25">
      <c r="A4" s="4">
        <v>3</v>
      </c>
      <c r="B4" s="4">
        <f t="shared" si="0"/>
        <v>1422.3549599999997</v>
      </c>
      <c r="C4" s="4">
        <f t="shared" si="1"/>
        <v>1706.8259519999995</v>
      </c>
      <c r="D4" s="4">
        <f t="shared" si="2"/>
        <v>2048.1911423999991</v>
      </c>
      <c r="E4" s="5">
        <f t="shared" si="3"/>
        <v>47344000</v>
      </c>
      <c r="F4" s="73">
        <f t="shared" si="4"/>
        <v>33286</v>
      </c>
      <c r="G4" s="73">
        <f t="shared" si="5"/>
        <v>27738</v>
      </c>
      <c r="H4" s="73">
        <f t="shared" si="6"/>
        <v>23115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132.14*10.764</f>
        <v>1422.3549599999997</v>
      </c>
      <c r="R4" s="74">
        <v>47344000</v>
      </c>
      <c r="S4" s="74" t="s">
        <v>90</v>
      </c>
    </row>
    <row r="5" spans="1:19" x14ac:dyDescent="0.25">
      <c r="A5" s="4">
        <v>4</v>
      </c>
      <c r="B5" s="4">
        <f t="shared" si="0"/>
        <v>721.94147999999984</v>
      </c>
      <c r="C5" s="4">
        <f t="shared" si="1"/>
        <v>866.32977599999981</v>
      </c>
      <c r="D5" s="4">
        <f t="shared" si="2"/>
        <v>1039.5957311999998</v>
      </c>
      <c r="E5" s="5">
        <f t="shared" si="3"/>
        <v>22660000</v>
      </c>
      <c r="F5" s="73">
        <f t="shared" si="4"/>
        <v>31388</v>
      </c>
      <c r="G5" s="73">
        <f t="shared" si="5"/>
        <v>26156</v>
      </c>
      <c r="H5" s="73">
        <f t="shared" si="6"/>
        <v>21797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67.07*10.764</f>
        <v>721.94147999999984</v>
      </c>
      <c r="R5" s="74">
        <v>22660000</v>
      </c>
      <c r="S5" s="74" t="s">
        <v>90</v>
      </c>
    </row>
    <row r="6" spans="1:19" x14ac:dyDescent="0.25">
      <c r="A6" s="4">
        <v>5</v>
      </c>
      <c r="B6" s="4">
        <f t="shared" si="0"/>
        <v>700</v>
      </c>
      <c r="C6" s="4">
        <f t="shared" si="1"/>
        <v>840</v>
      </c>
      <c r="D6" s="4">
        <f t="shared" si="2"/>
        <v>1008</v>
      </c>
      <c r="E6" s="5">
        <f t="shared" si="3"/>
        <v>25900000</v>
      </c>
      <c r="F6" s="4">
        <f t="shared" si="4"/>
        <v>37000</v>
      </c>
      <c r="G6" s="4">
        <f t="shared" si="5"/>
        <v>30833</v>
      </c>
      <c r="H6" s="4">
        <f t="shared" si="6"/>
        <v>25694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700</v>
      </c>
      <c r="R6" s="2">
        <v>25900000</v>
      </c>
      <c r="S6" s="2"/>
    </row>
    <row r="7" spans="1:19" x14ac:dyDescent="0.25">
      <c r="A7" s="4">
        <v>6</v>
      </c>
      <c r="B7" s="4">
        <f t="shared" si="0"/>
        <v>707</v>
      </c>
      <c r="C7" s="4">
        <f t="shared" si="1"/>
        <v>848.4</v>
      </c>
      <c r="D7" s="4">
        <f t="shared" si="2"/>
        <v>1018.0799999999999</v>
      </c>
      <c r="E7" s="5">
        <f t="shared" si="3"/>
        <v>25000000</v>
      </c>
      <c r="F7" s="73">
        <f t="shared" si="4"/>
        <v>35361</v>
      </c>
      <c r="G7" s="73">
        <f t="shared" si="5"/>
        <v>29467</v>
      </c>
      <c r="H7" s="73">
        <f t="shared" si="6"/>
        <v>24556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707</v>
      </c>
      <c r="R7" s="74">
        <v>25000000</v>
      </c>
      <c r="S7" s="2"/>
    </row>
    <row r="8" spans="1:19" x14ac:dyDescent="0.25">
      <c r="A8" s="4">
        <v>7</v>
      </c>
      <c r="B8" s="4">
        <f t="shared" si="0"/>
        <v>680</v>
      </c>
      <c r="C8" s="4">
        <f t="shared" si="1"/>
        <v>816</v>
      </c>
      <c r="D8" s="4">
        <f t="shared" si="2"/>
        <v>979.19999999999993</v>
      </c>
      <c r="E8" s="5">
        <f t="shared" si="3"/>
        <v>23100000</v>
      </c>
      <c r="F8" s="73">
        <f t="shared" si="4"/>
        <v>33971</v>
      </c>
      <c r="G8" s="73">
        <f t="shared" si="5"/>
        <v>28309</v>
      </c>
      <c r="H8" s="73">
        <f t="shared" si="6"/>
        <v>23591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680</v>
      </c>
      <c r="R8" s="74">
        <v>23100000</v>
      </c>
      <c r="S8" s="2"/>
    </row>
    <row r="9" spans="1:19" x14ac:dyDescent="0.25">
      <c r="A9" s="4">
        <v>8</v>
      </c>
      <c r="B9" s="4">
        <f t="shared" si="0"/>
        <v>726</v>
      </c>
      <c r="C9" s="4">
        <f t="shared" si="1"/>
        <v>871.19999999999993</v>
      </c>
      <c r="D9" s="4">
        <f t="shared" si="2"/>
        <v>1045.4399999999998</v>
      </c>
      <c r="E9" s="5">
        <f t="shared" si="3"/>
        <v>26200000</v>
      </c>
      <c r="F9" s="4">
        <f t="shared" si="4"/>
        <v>36088</v>
      </c>
      <c r="G9" s="4">
        <f t="shared" si="5"/>
        <v>30073</v>
      </c>
      <c r="H9" s="4">
        <f t="shared" si="6"/>
        <v>25061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726</v>
      </c>
      <c r="R9" s="2">
        <v>26200000</v>
      </c>
      <c r="S9" s="2"/>
    </row>
    <row r="10" spans="1:19" x14ac:dyDescent="0.25">
      <c r="A10" s="4">
        <v>9</v>
      </c>
      <c r="B10" s="4">
        <f t="shared" si="0"/>
        <v>707</v>
      </c>
      <c r="C10" s="4">
        <f t="shared" si="1"/>
        <v>848.4</v>
      </c>
      <c r="D10" s="4">
        <f t="shared" si="2"/>
        <v>1018.0799999999999</v>
      </c>
      <c r="E10" s="5">
        <f t="shared" si="3"/>
        <v>23000000</v>
      </c>
      <c r="F10" s="4">
        <f t="shared" si="4"/>
        <v>32532</v>
      </c>
      <c r="G10" s="4">
        <f t="shared" si="5"/>
        <v>27110</v>
      </c>
      <c r="H10" s="4">
        <f t="shared" si="6"/>
        <v>22592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707</v>
      </c>
      <c r="R10" s="2">
        <v>23000000</v>
      </c>
      <c r="S10" s="2"/>
    </row>
    <row r="11" spans="1:19" x14ac:dyDescent="0.25">
      <c r="A11" s="4">
        <v>10</v>
      </c>
      <c r="B11" s="4">
        <f t="shared" si="0"/>
        <v>742</v>
      </c>
      <c r="C11" s="4">
        <f t="shared" si="1"/>
        <v>890.4</v>
      </c>
      <c r="D11" s="4">
        <f t="shared" si="2"/>
        <v>1068.48</v>
      </c>
      <c r="E11" s="5">
        <f t="shared" si="3"/>
        <v>24500000</v>
      </c>
      <c r="F11" s="4">
        <f t="shared" si="4"/>
        <v>33019</v>
      </c>
      <c r="G11" s="4">
        <f t="shared" si="5"/>
        <v>27516</v>
      </c>
      <c r="H11" s="4">
        <f t="shared" si="6"/>
        <v>22930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v>742</v>
      </c>
      <c r="R11" s="2">
        <v>24500000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2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91</v>
      </c>
    </row>
    <row r="24" spans="1:19" s="10" customFormat="1" x14ac:dyDescent="0.25">
      <c r="F24" s="69" t="s">
        <v>92</v>
      </c>
    </row>
    <row r="25" spans="1:19" s="10" customFormat="1" x14ac:dyDescent="0.25">
      <c r="F25" s="70"/>
    </row>
    <row r="26" spans="1:19" s="10" customFormat="1" x14ac:dyDescent="0.25">
      <c r="F26" s="53" t="s">
        <v>85</v>
      </c>
      <c r="G26" s="53">
        <v>838</v>
      </c>
    </row>
    <row r="27" spans="1:19" s="10" customFormat="1" x14ac:dyDescent="0.25">
      <c r="F27" s="53" t="s">
        <v>86</v>
      </c>
      <c r="G27" s="53">
        <v>33</v>
      </c>
    </row>
    <row r="28" spans="1:19" s="10" customFormat="1" x14ac:dyDescent="0.25">
      <c r="C28" s="68" t="s">
        <v>74</v>
      </c>
      <c r="D28" s="68" t="s">
        <v>84</v>
      </c>
      <c r="F28" s="53" t="s">
        <v>87</v>
      </c>
      <c r="G28" s="53">
        <f>SUM(G26:G27)</f>
        <v>871</v>
      </c>
      <c r="H28" s="10">
        <f>D29/G28</f>
        <v>28679.678530424801</v>
      </c>
    </row>
    <row r="29" spans="1:19" s="10" customFormat="1" x14ac:dyDescent="0.25">
      <c r="C29" s="68" t="s">
        <v>1</v>
      </c>
      <c r="D29" s="68">
        <v>24980000</v>
      </c>
      <c r="F29" s="53" t="s">
        <v>71</v>
      </c>
      <c r="G29" s="53">
        <v>958</v>
      </c>
      <c r="H29" s="10">
        <f>G29/G28</f>
        <v>1.0998851894374282</v>
      </c>
    </row>
    <row r="30" spans="1:19" s="10" customFormat="1" x14ac:dyDescent="0.25">
      <c r="F30" s="53" t="s">
        <v>72</v>
      </c>
      <c r="G30" s="53"/>
    </row>
    <row r="31" spans="1:19" s="10" customFormat="1" x14ac:dyDescent="0.25">
      <c r="C31" s="71"/>
      <c r="D31" s="71"/>
      <c r="F31" s="71" t="s">
        <v>73</v>
      </c>
      <c r="G31" s="71">
        <f>G29*G30</f>
        <v>0</v>
      </c>
      <c r="H31" s="10">
        <f>G31/D29</f>
        <v>0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2024-08-26T10:10:47Z</dcterms:modified>
</cp:coreProperties>
</file>