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Himangi Sanjay Shukla\"/>
    </mc:Choice>
  </mc:AlternateContent>
  <xr:revisionPtr revIDLastSave="0" documentId="13_ncr:1_{F39B234C-D416-489F-BE49-0D45F3CBD85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9" i="4" l="1"/>
  <c r="I47" i="4" l="1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T9" i="4" l="1"/>
  <c r="S9" i="4"/>
  <c r="T8" i="4"/>
  <c r="S8" i="4"/>
  <c r="T7" i="4"/>
  <c r="S7" i="4"/>
  <c r="E22" i="4" l="1"/>
  <c r="E21" i="4"/>
  <c r="E19" i="4"/>
  <c r="H21" i="4"/>
  <c r="I19" i="4"/>
  <c r="H2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<sst xmlns="http://schemas.openxmlformats.org/spreadsheetml/2006/main" count="32" uniqueCount="29">
  <si>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</si>
  <si>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</si>
  <si>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</si>
  <si>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</si>
  <si>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</si>
  <si>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</si>
  <si>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</si>
  <si>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</si>
  <si>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</si>
  <si>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</si>
  <si>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</si>
  <si>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</si>
  <si>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</si>
  <si>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202, 2nd Floor, Wing - A, Alok Apartment CHSL, Mahant Road Extension , Village - VIle Parle, Vile Parle East,</t>
  </si>
  <si>
    <t>agreement  - 13.12.2021</t>
  </si>
  <si>
    <t>av</t>
  </si>
  <si>
    <t>sd</t>
  </si>
  <si>
    <t>rd</t>
  </si>
  <si>
    <t>rera ca</t>
  </si>
  <si>
    <t>1 car park</t>
  </si>
  <si>
    <t>oc - 2024</t>
  </si>
  <si>
    <t>rate</t>
  </si>
  <si>
    <t>fmv</t>
  </si>
  <si>
    <t>21.06.24</t>
  </si>
  <si>
    <t>05.04.24</t>
  </si>
  <si>
    <t>12.03.2024</t>
  </si>
  <si>
    <t>40000 to 42000 on ca</t>
  </si>
  <si>
    <t>mca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</si>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</sst>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0C7A3-2346-495C-A212-CB1DBB89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48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52A81-B6E2-45B6-A9B6-DA4B7850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2C664-5161-4934-8D97-CC5814E0B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4D712-AFA5-404D-AE1C-B6C9282B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29770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EF9B5-0094-4184-BA6D-7D23F570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64170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B1F77-6F00-4EF6-A1C8-A5EE33C0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B0C85-FA31-44E0-951D-208086EF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FCC3D-6EB3-420A-8E04-F70DA8C0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7"/>
  <sheetViews>
    <sheetView tabSelected="1" zoomScaleNormal="100" workbookViewId="0">
      <selection activeCell="S7" sqref="S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9" width="16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888</v>
      </c>
      <c r="C2" s="4">
        <f>B2*1.2</f>
        <v>1065.5999999999999</v>
      </c>
      <c r="D2" s="4">
        <f t="shared" ref="D2:D13" si="2">C2*1.2</f>
        <v>1278.7199999999998</v>
      </c>
      <c r="E2" s="16">
        <f t="shared" ref="E2:E13" si="3">R2</f>
        <v>34600000</v>
      </c>
      <c r="F2" s="9">
        <f t="shared" ref="F2:F13" si="4">ROUND((E2/B2),0)</f>
        <v>38964</v>
      </c>
      <c r="G2" s="9">
        <f t="shared" ref="G2:G13" si="5">ROUND((E2/C2),0)</f>
        <v>32470</v>
      </c>
      <c r="H2" s="9">
        <f t="shared" ref="H2:H13" si="6">ROUND((E2/D2),0)</f>
        <v>27058</v>
      </c>
      <c r="I2" s="9" t="e">
        <f>#REF!</f>
        <v>#REF!</v>
      </c>
      <c r="J2" s="9">
        <f t="shared" ref="J2:J13" si="7">S2</f>
        <v>0</v>
      </c>
      <c r="O2">
        <v>0</v>
      </c>
      <c r="P2">
        <f t="shared" ref="P2:P12" si="8">O2/1.2</f>
        <v>0</v>
      </c>
      <c r="Q2">
        <v>888</v>
      </c>
      <c r="R2" s="2">
        <v>34600000</v>
      </c>
      <c r="S2" s="7"/>
      <c r="T2" s="7"/>
    </row>
    <row r="3" spans="1:21" x14ac:dyDescent="0.25">
      <c r="A3" s="4">
        <f t="shared" si="0"/>
        <v>0</v>
      </c>
      <c r="B3" s="4">
        <f t="shared" si="1"/>
        <v>635</v>
      </c>
      <c r="C3" s="4">
        <f t="shared" ref="C3:C15" si="9">B3*1.2</f>
        <v>762</v>
      </c>
      <c r="D3" s="4">
        <f t="shared" si="2"/>
        <v>914.4</v>
      </c>
      <c r="E3" s="16">
        <f t="shared" si="3"/>
        <v>29000000</v>
      </c>
      <c r="F3" s="14">
        <f t="shared" si="4"/>
        <v>45669</v>
      </c>
      <c r="G3" s="9">
        <f t="shared" si="5"/>
        <v>38058</v>
      </c>
      <c r="H3" s="9">
        <f t="shared" si="6"/>
        <v>31715</v>
      </c>
      <c r="I3" s="9" t="e">
        <f>#REF!</f>
        <v>#REF!</v>
      </c>
      <c r="J3" s="9">
        <f t="shared" si="7"/>
        <v>0</v>
      </c>
      <c r="O3">
        <v>0</v>
      </c>
      <c r="P3">
        <f t="shared" si="8"/>
        <v>0</v>
      </c>
      <c r="Q3">
        <v>635</v>
      </c>
      <c r="R3" s="2">
        <v>29000000</v>
      </c>
      <c r="S3" s="7"/>
      <c r="T3" s="7"/>
    </row>
    <row r="4" spans="1:21" x14ac:dyDescent="0.25">
      <c r="A4" s="4">
        <f t="shared" si="0"/>
        <v>0</v>
      </c>
      <c r="B4" s="4">
        <f t="shared" si="1"/>
        <v>638</v>
      </c>
      <c r="C4" s="4">
        <f t="shared" si="9"/>
        <v>765.6</v>
      </c>
      <c r="D4" s="4">
        <f t="shared" si="2"/>
        <v>918.72</v>
      </c>
      <c r="E4" s="16">
        <f t="shared" si="3"/>
        <v>30000000</v>
      </c>
      <c r="F4" s="9">
        <f t="shared" si="4"/>
        <v>47022</v>
      </c>
      <c r="G4" s="9">
        <f t="shared" si="5"/>
        <v>39185</v>
      </c>
      <c r="H4" s="9">
        <f t="shared" si="6"/>
        <v>32654</v>
      </c>
      <c r="I4" s="9" t="e">
        <f>#REF!</f>
        <v>#REF!</v>
      </c>
      <c r="J4" s="9">
        <f t="shared" si="7"/>
        <v>0</v>
      </c>
      <c r="O4">
        <v>0</v>
      </c>
      <c r="P4">
        <f t="shared" si="8"/>
        <v>0</v>
      </c>
      <c r="Q4">
        <v>638</v>
      </c>
      <c r="R4" s="2">
        <v>30000000</v>
      </c>
      <c r="S4" s="7"/>
      <c r="T4" s="7"/>
    </row>
    <row r="5" spans="1:21" x14ac:dyDescent="0.25">
      <c r="A5" s="4">
        <f t="shared" si="0"/>
        <v>0</v>
      </c>
      <c r="B5" s="4">
        <f t="shared" si="1"/>
        <v>907</v>
      </c>
      <c r="C5" s="4">
        <f t="shared" si="9"/>
        <v>1088.3999999999999</v>
      </c>
      <c r="D5" s="4">
        <f t="shared" si="2"/>
        <v>1306.0799999999997</v>
      </c>
      <c r="E5" s="16">
        <f t="shared" si="3"/>
        <v>36300000</v>
      </c>
      <c r="F5" s="14">
        <f t="shared" si="4"/>
        <v>40022</v>
      </c>
      <c r="G5" s="9">
        <f t="shared" si="5"/>
        <v>33352</v>
      </c>
      <c r="H5" s="9">
        <f t="shared" si="6"/>
        <v>27793</v>
      </c>
      <c r="I5" s="9" t="e">
        <f>#REF!</f>
        <v>#REF!</v>
      </c>
      <c r="J5" s="9">
        <f t="shared" si="7"/>
        <v>0</v>
      </c>
      <c r="O5">
        <v>0</v>
      </c>
      <c r="P5">
        <f t="shared" si="8"/>
        <v>0</v>
      </c>
      <c r="Q5">
        <v>907</v>
      </c>
      <c r="R5" s="2">
        <v>36300000</v>
      </c>
      <c r="S5" s="7"/>
      <c r="T5" s="7"/>
    </row>
    <row r="6" spans="1:21" x14ac:dyDescent="0.25">
      <c r="A6" s="4">
        <f t="shared" si="0"/>
        <v>0</v>
      </c>
      <c r="B6" s="4">
        <f t="shared" si="1"/>
        <v>1015</v>
      </c>
      <c r="C6" s="4">
        <f t="shared" si="9"/>
        <v>1218</v>
      </c>
      <c r="D6" s="4">
        <f t="shared" si="2"/>
        <v>1461.6</v>
      </c>
      <c r="E6" s="16">
        <f t="shared" si="3"/>
        <v>40700000</v>
      </c>
      <c r="F6" s="9">
        <f t="shared" si="4"/>
        <v>40099</v>
      </c>
      <c r="G6" s="9">
        <f t="shared" si="5"/>
        <v>33415</v>
      </c>
      <c r="H6" s="9">
        <f t="shared" si="6"/>
        <v>27846</v>
      </c>
      <c r="I6" s="9" t="e">
        <f>#REF!</f>
        <v>#REF!</v>
      </c>
      <c r="J6" s="9">
        <f t="shared" si="7"/>
        <v>0</v>
      </c>
      <c r="O6">
        <v>0</v>
      </c>
      <c r="P6">
        <f t="shared" si="8"/>
        <v>0</v>
      </c>
      <c r="Q6">
        <v>1015</v>
      </c>
      <c r="R6" s="2">
        <v>40700000</v>
      </c>
      <c r="S6" s="7"/>
      <c r="T6" s="7"/>
    </row>
    <row r="7" spans="1:21" x14ac:dyDescent="0.25">
      <c r="A7" s="4">
        <f t="shared" si="0"/>
        <v>0</v>
      </c>
      <c r="B7" s="4">
        <f t="shared" si="1"/>
        <v>635.4</v>
      </c>
      <c r="C7" s="4">
        <f t="shared" si="9"/>
        <v>762.4799999999999</v>
      </c>
      <c r="D7" s="4">
        <f t="shared" si="2"/>
        <v>914.97599999999989</v>
      </c>
      <c r="E7" s="16">
        <f t="shared" si="3"/>
        <v>23100000</v>
      </c>
      <c r="F7" s="14">
        <f t="shared" si="4"/>
        <v>36355</v>
      </c>
      <c r="G7" s="9">
        <f t="shared" si="5"/>
        <v>30296</v>
      </c>
      <c r="H7" s="9">
        <f t="shared" si="6"/>
        <v>25247</v>
      </c>
      <c r="I7" s="9" t="e">
        <f>#REF!</f>
        <v>#REF!</v>
      </c>
      <c r="J7" s="9">
        <f t="shared" si="7"/>
        <v>24285000</v>
      </c>
      <c r="O7">
        <v>0</v>
      </c>
      <c r="P7">
        <f t="shared" si="8"/>
        <v>0</v>
      </c>
      <c r="Q7">
        <v>635.4</v>
      </c>
      <c r="R7" s="2">
        <v>23100000</v>
      </c>
      <c r="S7" s="15">
        <f>R7+1155000+30000</f>
        <v>24285000</v>
      </c>
      <c r="T7" s="7">
        <f>S7/Q7</f>
        <v>38220.018885741265</v>
      </c>
      <c r="U7" t="s">
        <v>23</v>
      </c>
    </row>
    <row r="8" spans="1:21" x14ac:dyDescent="0.25">
      <c r="A8" s="4">
        <f t="shared" si="0"/>
        <v>0</v>
      </c>
      <c r="B8" s="4">
        <f t="shared" si="1"/>
        <v>638.41</v>
      </c>
      <c r="C8" s="4">
        <f t="shared" si="9"/>
        <v>766.09199999999998</v>
      </c>
      <c r="D8" s="4">
        <f t="shared" si="2"/>
        <v>919.31039999999996</v>
      </c>
      <c r="E8" s="16">
        <f t="shared" si="3"/>
        <v>21000000</v>
      </c>
      <c r="F8" s="9">
        <f t="shared" si="4"/>
        <v>32894</v>
      </c>
      <c r="G8" s="9">
        <f t="shared" si="5"/>
        <v>27412</v>
      </c>
      <c r="H8" s="9">
        <f t="shared" si="6"/>
        <v>22843</v>
      </c>
      <c r="I8" s="9" t="e">
        <f>#REF!</f>
        <v>#REF!</v>
      </c>
      <c r="J8" s="9">
        <f t="shared" si="7"/>
        <v>22080000</v>
      </c>
      <c r="O8">
        <v>0</v>
      </c>
      <c r="P8">
        <f t="shared" si="8"/>
        <v>0</v>
      </c>
      <c r="Q8">
        <v>638.41</v>
      </c>
      <c r="R8" s="2">
        <v>21000000</v>
      </c>
      <c r="S8" s="15">
        <f>R8+1050000+30000</f>
        <v>22080000</v>
      </c>
      <c r="T8" s="7">
        <f>S8/Q8</f>
        <v>34585.924405946025</v>
      </c>
      <c r="U8" t="s">
        <v>24</v>
      </c>
    </row>
    <row r="9" spans="1:21" x14ac:dyDescent="0.25">
      <c r="A9" s="4">
        <f t="shared" si="0"/>
        <v>0</v>
      </c>
      <c r="B9" s="4">
        <f t="shared" si="1"/>
        <v>635.4</v>
      </c>
      <c r="C9" s="4">
        <f t="shared" si="9"/>
        <v>762.4799999999999</v>
      </c>
      <c r="D9" s="4">
        <f t="shared" si="2"/>
        <v>914.97599999999989</v>
      </c>
      <c r="E9" s="16">
        <f t="shared" si="3"/>
        <v>24800000</v>
      </c>
      <c r="F9" s="9">
        <f t="shared" si="4"/>
        <v>39031</v>
      </c>
      <c r="G9" s="9">
        <f t="shared" si="5"/>
        <v>32525</v>
      </c>
      <c r="H9" s="9">
        <f t="shared" si="6"/>
        <v>27105</v>
      </c>
      <c r="I9" s="9" t="e">
        <f>#REF!</f>
        <v>#REF!</v>
      </c>
      <c r="J9" s="9">
        <f t="shared" si="7"/>
        <v>26318000</v>
      </c>
      <c r="O9">
        <v>0</v>
      </c>
      <c r="P9">
        <f t="shared" si="8"/>
        <v>0</v>
      </c>
      <c r="Q9">
        <v>635.4</v>
      </c>
      <c r="R9" s="2">
        <v>24800000</v>
      </c>
      <c r="S9" s="15">
        <f>R9+1488000+30000</f>
        <v>26318000</v>
      </c>
      <c r="T9" s="7">
        <f>S9/Q9</f>
        <v>41419.578218445073</v>
      </c>
      <c r="U9" t="s">
        <v>25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9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9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1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 t="s">
        <v>13</v>
      </c>
      <c r="H17" s="7"/>
      <c r="I17" s="7"/>
      <c r="J17" s="7"/>
    </row>
    <row r="19" spans="5:24" x14ac:dyDescent="0.25">
      <c r="E19">
        <f>H19*1.1</f>
        <v>996.60000000000014</v>
      </c>
      <c r="G19" t="s">
        <v>18</v>
      </c>
      <c r="H19">
        <v>906</v>
      </c>
      <c r="I19">
        <f>10.68*10.764</f>
        <v>114.95951999999998</v>
      </c>
      <c r="J19" t="s">
        <v>19</v>
      </c>
      <c r="O19" t="s">
        <v>28</v>
      </c>
      <c r="P19">
        <f>H19*1.1</f>
        <v>996.60000000000014</v>
      </c>
    </row>
    <row r="20" spans="5:24" x14ac:dyDescent="0.25">
      <c r="E20">
        <v>30500</v>
      </c>
      <c r="G20" t="s">
        <v>21</v>
      </c>
      <c r="H20">
        <v>39000</v>
      </c>
    </row>
    <row r="21" spans="5:24" x14ac:dyDescent="0.25">
      <c r="E21">
        <f>E20*E19</f>
        <v>30396300.000000004</v>
      </c>
      <c r="G21" t="s">
        <v>22</v>
      </c>
      <c r="H21">
        <f>H20*H19</f>
        <v>35334000</v>
      </c>
    </row>
    <row r="22" spans="5:24" x14ac:dyDescent="0.25">
      <c r="E22">
        <f>E21/H19</f>
        <v>33550.000000000007</v>
      </c>
      <c r="G22" s="5"/>
      <c r="H22" s="5"/>
    </row>
    <row r="24" spans="5:24" x14ac:dyDescent="0.25">
      <c r="G24" t="s">
        <v>26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G25" t="s">
        <v>14</v>
      </c>
      <c r="J25" t="s">
        <v>20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G26" t="s">
        <v>15</v>
      </c>
      <c r="H26">
        <v>2200000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G27" t="s">
        <v>16</v>
      </c>
      <c r="H27">
        <v>110000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G28" t="s">
        <v>17</v>
      </c>
      <c r="H28">
        <v>22000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>
        <f>SUM(H26:H28)</f>
        <v>2332000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G31" t="s">
        <v>27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G32">
        <v>13.13</v>
      </c>
      <c r="H32">
        <v>9.73</v>
      </c>
      <c r="I32">
        <f>H32*G32</f>
        <v>127.75490000000001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7:24" x14ac:dyDescent="0.25">
      <c r="G33">
        <v>4.37</v>
      </c>
      <c r="H33">
        <v>4.87</v>
      </c>
      <c r="I33">
        <f t="shared" ref="I33:I46" si="21">H33*G33</f>
        <v>21.2819</v>
      </c>
      <c r="P33" s="10"/>
      <c r="Q33" s="10"/>
      <c r="R33" s="10"/>
      <c r="S33" s="5"/>
      <c r="T33" s="10"/>
      <c r="U33" s="10"/>
      <c r="V33" s="10"/>
      <c r="W33" s="10"/>
      <c r="X33" s="10"/>
    </row>
    <row r="34" spans="7:24" x14ac:dyDescent="0.25">
      <c r="G34">
        <v>10.15</v>
      </c>
      <c r="H34">
        <v>13.1</v>
      </c>
      <c r="I34">
        <f t="shared" si="21"/>
        <v>132.965</v>
      </c>
      <c r="Q34" s="10"/>
      <c r="R34" s="10"/>
    </row>
    <row r="35" spans="7:24" x14ac:dyDescent="0.25">
      <c r="G35">
        <v>1.92</v>
      </c>
      <c r="H35">
        <v>6.1</v>
      </c>
      <c r="I35">
        <f t="shared" si="21"/>
        <v>11.712</v>
      </c>
      <c r="Q35" s="10"/>
      <c r="R35" s="10"/>
      <c r="T35" s="5"/>
    </row>
    <row r="36" spans="7:24" x14ac:dyDescent="0.25">
      <c r="G36">
        <v>3.7</v>
      </c>
      <c r="H36">
        <v>7.65</v>
      </c>
      <c r="I36">
        <f t="shared" si="21"/>
        <v>28.305000000000003</v>
      </c>
      <c r="P36" s="10"/>
      <c r="Q36" s="10"/>
      <c r="R36" s="10"/>
      <c r="S36" s="5"/>
    </row>
    <row r="37" spans="7:24" x14ac:dyDescent="0.25">
      <c r="G37">
        <v>17.72</v>
      </c>
      <c r="H37">
        <v>10.86</v>
      </c>
      <c r="I37">
        <f t="shared" si="21"/>
        <v>192.43919999999997</v>
      </c>
    </row>
    <row r="38" spans="7:24" x14ac:dyDescent="0.25">
      <c r="G38">
        <v>2.88</v>
      </c>
      <c r="H38">
        <v>5.56</v>
      </c>
      <c r="I38">
        <f t="shared" si="21"/>
        <v>16.012799999999999</v>
      </c>
    </row>
    <row r="39" spans="7:24" x14ac:dyDescent="0.25">
      <c r="G39">
        <v>8.1300000000000008</v>
      </c>
      <c r="H39">
        <v>13.33</v>
      </c>
      <c r="I39">
        <f t="shared" si="21"/>
        <v>108.37290000000002</v>
      </c>
    </row>
    <row r="40" spans="7:24" x14ac:dyDescent="0.25">
      <c r="G40">
        <v>3.02</v>
      </c>
      <c r="H40">
        <v>2.85</v>
      </c>
      <c r="I40">
        <f t="shared" si="21"/>
        <v>8.6070000000000011</v>
      </c>
    </row>
    <row r="41" spans="7:24" x14ac:dyDescent="0.25">
      <c r="G41">
        <v>6.65</v>
      </c>
      <c r="H41">
        <v>3.47</v>
      </c>
      <c r="I41">
        <f t="shared" si="21"/>
        <v>23.075500000000002</v>
      </c>
    </row>
    <row r="42" spans="7:24" x14ac:dyDescent="0.25">
      <c r="G42">
        <v>13.11</v>
      </c>
      <c r="H42">
        <v>9.7200000000000006</v>
      </c>
      <c r="I42">
        <f t="shared" si="21"/>
        <v>127.42920000000001</v>
      </c>
    </row>
    <row r="43" spans="7:24" x14ac:dyDescent="0.25">
      <c r="G43">
        <v>3.11</v>
      </c>
      <c r="H43">
        <v>6.61</v>
      </c>
      <c r="I43">
        <f t="shared" si="21"/>
        <v>20.557100000000002</v>
      </c>
    </row>
    <row r="44" spans="7:24" x14ac:dyDescent="0.25">
      <c r="G44">
        <v>1.39</v>
      </c>
      <c r="H44">
        <v>5.0199999999999996</v>
      </c>
      <c r="I44">
        <f t="shared" si="21"/>
        <v>6.9777999999999993</v>
      </c>
    </row>
    <row r="45" spans="7:24" x14ac:dyDescent="0.25">
      <c r="G45">
        <v>1</v>
      </c>
      <c r="H45">
        <v>8.9700000000000006</v>
      </c>
      <c r="I45">
        <f t="shared" si="21"/>
        <v>8.9700000000000006</v>
      </c>
    </row>
    <row r="46" spans="7:24" x14ac:dyDescent="0.25">
      <c r="G46">
        <v>3.87</v>
      </c>
      <c r="H46">
        <v>9.41</v>
      </c>
      <c r="I46">
        <f t="shared" si="21"/>
        <v>36.416699999999999</v>
      </c>
    </row>
    <row r="47" spans="7:24" x14ac:dyDescent="0.25">
      <c r="I47" s="5">
        <f>SUM(I32:I46)</f>
        <v>870.87699999999995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2024-08-01T06:01:14Z</dcterms:modified>
</cp:coreProperties>
</file>