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Bassein Taluka Industrial Estate\SAI SERVICE CENTRE PARTNER SHRI PRAKASH C LOTLIKAR\"/>
    </mc:Choice>
  </mc:AlternateContent>
  <xr:revisionPtr revIDLastSave="0" documentId="13_ncr:1_{749DFF91-97BE-44F3-A173-CC9B82EE78E0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P3" i="4"/>
  <c r="G25" i="4" l="1"/>
  <c r="D34" i="4"/>
  <c r="C5" i="25" l="1"/>
  <c r="C4" i="25"/>
  <c r="C3" i="25"/>
  <c r="Q2" i="4"/>
  <c r="B3" i="4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<sst xmlns="http://schemas.openxmlformats.org/spreadsheetml/2006/main" count="136" uniqueCount="91">
  <si>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</si>
  <si>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</si>
  <si>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</si>
  <si>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</si>
  <si>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</si>
  <si>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</si>
  <si>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</si>
  <si>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</si>
  <si>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</si>
  <si>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</si>
  <si>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</si>
  <si>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</si>
  <si>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</si>
  <si>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</si>
  <si>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</si>
  <si>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</si>
  <si>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</si>
  <si>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</si>
  <si>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</si>
  <si>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</si>
  <si>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</si>
  <si>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</si>
  <si>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</si>
  <si>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</si>
  <si>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</si>
  <si>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</si>
  <si>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</si>
  <si>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</si>
  <si>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</si>
  <si>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</si>
  <si>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</si>
  <si>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</si>
  <si>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</si>
  <si>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</si>
  <si>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</si>
  <si>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</si>
  <si>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</si>
  <si>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</si>
  <si>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</si>
  <si>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</si>
  <si>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</si>
  <si>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</si>
  <si>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</si>
  <si>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</si>
  <si>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</si>
  <si>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</si>
  <si>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</si>
  <si>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</si>
  <si>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</si>
  <si>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</si>
  <si>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</si>
  <si>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</si>
  <si>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</si>
  <si>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</si>
  <si>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</si>
  <si>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</si>
  <si>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</si>
  <si>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</si>
  <si>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</si>
  <si>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</si>
  <si>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</si>
  <si>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</si>
  <si>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</si>
  <si>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</si>
  <si>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</si>
  <si>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</si>
  <si>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</si>
  <si>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</si>
  <si>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</si>
  <si>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</si>
  <si>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</si>
  <si>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</si>
  <si>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</si>
  <si>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</si>
  <si>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</si>
  <si>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</si>
  <si>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</si>
  <si>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</si>
  <si>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</si>
  <si>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</si>
  <si>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</si>
  <si>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</si>
  <si>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</si>
  <si>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</si>
  <si>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</si>
  <si>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PREV VAL - 12.07.2021</t>
  </si>
  <si>
    <t>YOC - 2017</t>
  </si>
  <si>
    <t>BUA</t>
  </si>
  <si>
    <t>RATE</t>
  </si>
  <si>
    <t>IGR-15.05.24</t>
  </si>
  <si>
    <t>IGR-13.05.24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</si>
</sst>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371865-55DB-4847-991E-FCD22E8A4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3122FF-44F3-46CA-8DB6-1612670F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60944-EFF4-491B-9F4F-8D7E386B8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4BFB6-E050-4EA8-B00A-E97D8687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298617.51299999998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328017.51299999998</v>
      </c>
      <c r="D9" s="59" t="s">
        <v>62</v>
      </c>
      <c r="E9" s="60">
        <f>C9/10.764</f>
        <v>30473.570512820512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2017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7</v>
      </c>
      <c r="D13" s="66">
        <f>D12-C13</f>
        <v>93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O30" sqref="O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13500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11000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262.5</v>
      </c>
      <c r="D12" s="22"/>
    </row>
    <row r="13" spans="1:5" x14ac:dyDescent="0.25">
      <c r="A13" s="15" t="s">
        <v>22</v>
      </c>
      <c r="B13" s="18"/>
      <c r="C13" s="19">
        <f>C6-C12</f>
        <v>2237.5</v>
      </c>
      <c r="D13" s="22"/>
    </row>
    <row r="14" spans="1:5" x14ac:dyDescent="0.25">
      <c r="A14" s="15" t="s">
        <v>15</v>
      </c>
      <c r="B14" s="18"/>
      <c r="C14" s="19">
        <f>C5</f>
        <v>11000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13237.5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646</v>
      </c>
      <c r="D18" s="24"/>
    </row>
    <row r="19" spans="1:5" x14ac:dyDescent="0.25">
      <c r="A19" s="15" t="s">
        <v>74</v>
      </c>
      <c r="B19" s="6"/>
      <c r="C19" s="30">
        <f>C18*C16</f>
        <v>8551425</v>
      </c>
      <c r="D19" s="31"/>
      <c r="E19" s="66"/>
    </row>
    <row r="20" spans="1:5" x14ac:dyDescent="0.25">
      <c r="A20" s="15" t="s">
        <v>24</v>
      </c>
      <c r="C20" s="32">
        <f>C19*90%</f>
        <v>7696282.5</v>
      </c>
      <c r="D20" s="30"/>
    </row>
    <row r="21" spans="1:5" x14ac:dyDescent="0.25">
      <c r="A21" s="15" t="s">
        <v>25</v>
      </c>
      <c r="C21" s="32">
        <f>C19*80%</f>
        <v>6841140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1615000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17815.46875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333.33333333333337</v>
      </c>
      <c r="C2" s="4">
        <f t="shared" ref="C2:C16" si="1">B2*1.2</f>
        <v>400.00000000000006</v>
      </c>
      <c r="D2" s="4">
        <f t="shared" ref="D2:D16" si="2">C2*1.2</f>
        <v>480.00000000000006</v>
      </c>
      <c r="E2" s="5">
        <f t="shared" ref="E2:E16" si="3">R2</f>
        <v>4400000</v>
      </c>
      <c r="F2" s="74">
        <f t="shared" ref="F2:F15" si="4">ROUND((E2/B2),0)</f>
        <v>13200</v>
      </c>
      <c r="G2" s="74">
        <f t="shared" ref="G2:G15" si="5">ROUND((E2/C2),0)</f>
        <v>11000</v>
      </c>
      <c r="H2" s="74">
        <f t="shared" ref="H2:H15" si="6">ROUND((E2/D2),0)</f>
        <v>9167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400</v>
      </c>
      <c r="Q2" s="7">
        <f t="shared" ref="Q2:Q10" si="9">P2/1.2</f>
        <v>333.33333333333337</v>
      </c>
      <c r="R2" s="75">
        <v>4400000</v>
      </c>
      <c r="S2" s="2" t="s">
        <v>89</v>
      </c>
    </row>
    <row r="3" spans="1:19" x14ac:dyDescent="0.25">
      <c r="A3" s="4">
        <v>2</v>
      </c>
      <c r="B3" s="4">
        <f t="shared" si="0"/>
        <v>690</v>
      </c>
      <c r="C3" s="4">
        <f t="shared" si="1"/>
        <v>828</v>
      </c>
      <c r="D3" s="4">
        <f t="shared" si="2"/>
        <v>993.59999999999991</v>
      </c>
      <c r="E3" s="5">
        <f t="shared" si="3"/>
        <v>8500000</v>
      </c>
      <c r="F3" s="74">
        <f t="shared" si="4"/>
        <v>12319</v>
      </c>
      <c r="G3" s="74">
        <f t="shared" si="5"/>
        <v>10266</v>
      </c>
      <c r="H3" s="74">
        <f t="shared" si="6"/>
        <v>8555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3" si="10">O3/1.2</f>
        <v>0</v>
      </c>
      <c r="Q3" s="7">
        <v>690</v>
      </c>
      <c r="R3" s="75">
        <v>8500000</v>
      </c>
      <c r="S3" s="2"/>
    </row>
    <row r="4" spans="1:19" x14ac:dyDescent="0.25">
      <c r="A4" s="4">
        <v>3</v>
      </c>
      <c r="B4" s="4">
        <f t="shared" si="0"/>
        <v>533.33333333333337</v>
      </c>
      <c r="C4" s="4">
        <f t="shared" si="1"/>
        <v>640</v>
      </c>
      <c r="D4" s="4">
        <f t="shared" si="2"/>
        <v>768</v>
      </c>
      <c r="E4" s="5">
        <f t="shared" si="3"/>
        <v>7800000</v>
      </c>
      <c r="F4" s="74">
        <f t="shared" si="4"/>
        <v>14625</v>
      </c>
      <c r="G4" s="74">
        <f t="shared" si="5"/>
        <v>12188</v>
      </c>
      <c r="H4" s="74">
        <f t="shared" si="6"/>
        <v>10156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640</v>
      </c>
      <c r="Q4" s="7">
        <f t="shared" si="9"/>
        <v>533.33333333333337</v>
      </c>
      <c r="R4" s="75">
        <v>7800000</v>
      </c>
      <c r="S4" s="2"/>
    </row>
    <row r="5" spans="1:19" x14ac:dyDescent="0.25">
      <c r="A5" s="4">
        <v>4</v>
      </c>
      <c r="B5" s="4">
        <f t="shared" si="0"/>
        <v>380.14859999999999</v>
      </c>
      <c r="C5" s="4">
        <f t="shared" si="1"/>
        <v>456.17831999999999</v>
      </c>
      <c r="D5" s="4">
        <f t="shared" si="2"/>
        <v>547.41398399999991</v>
      </c>
      <c r="E5" s="5">
        <f t="shared" si="3"/>
        <v>5350000</v>
      </c>
      <c r="F5" s="74">
        <f t="shared" si="4"/>
        <v>14073</v>
      </c>
      <c r="G5" s="74">
        <f t="shared" si="5"/>
        <v>11728</v>
      </c>
      <c r="H5" s="74">
        <f t="shared" si="6"/>
        <v>9773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>42.38*10.764</f>
        <v>456.17831999999999</v>
      </c>
      <c r="Q5" s="7">
        <f t="shared" si="9"/>
        <v>380.14859999999999</v>
      </c>
      <c r="R5" s="75">
        <v>5350000</v>
      </c>
      <c r="S5" s="2" t="s">
        <v>90</v>
      </c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ref="P5:P10" si="11">O6/1.2</f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9"/>
    </row>
    <row r="25" spans="1:19" s="10" customFormat="1" x14ac:dyDescent="0.25">
      <c r="F25" s="70" t="s">
        <v>71</v>
      </c>
      <c r="G25" s="10">
        <f>543+50</f>
        <v>593</v>
      </c>
    </row>
    <row r="26" spans="1:19" s="10" customFormat="1" x14ac:dyDescent="0.25">
      <c r="F26" s="53" t="s">
        <v>84</v>
      </c>
      <c r="G26" s="53">
        <v>646</v>
      </c>
    </row>
    <row r="27" spans="1:19" s="10" customFormat="1" x14ac:dyDescent="0.25">
      <c r="F27" s="53" t="s">
        <v>72</v>
      </c>
      <c r="G27" s="53">
        <v>775</v>
      </c>
    </row>
    <row r="28" spans="1:19" s="10" customFormat="1" x14ac:dyDescent="0.25">
      <c r="C28" s="68" t="s">
        <v>75</v>
      </c>
      <c r="D28" s="68"/>
      <c r="F28" s="53" t="s">
        <v>71</v>
      </c>
      <c r="G28" s="53">
        <v>0</v>
      </c>
    </row>
    <row r="29" spans="1:19" s="10" customFormat="1" x14ac:dyDescent="0.25">
      <c r="C29" s="68" t="s">
        <v>1</v>
      </c>
      <c r="D29" s="68"/>
      <c r="F29" s="53" t="s">
        <v>72</v>
      </c>
      <c r="G29" s="53"/>
      <c r="H29" s="10" t="e">
        <f>G29/G28</f>
        <v>#DIV/0!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 t="s">
        <v>85</v>
      </c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 t="s">
        <v>87</v>
      </c>
      <c r="D32" s="71">
        <v>775</v>
      </c>
      <c r="F32" s="71" t="s">
        <v>24</v>
      </c>
      <c r="G32" s="71">
        <f>G31*90%</f>
        <v>0</v>
      </c>
    </row>
    <row r="33" spans="3:7" s="10" customFormat="1" x14ac:dyDescent="0.25">
      <c r="C33" s="71" t="s">
        <v>88</v>
      </c>
      <c r="D33" s="71">
        <v>10000</v>
      </c>
      <c r="F33" s="71" t="s">
        <v>25</v>
      </c>
      <c r="G33" s="71">
        <f>G31*80%</f>
        <v>0</v>
      </c>
    </row>
    <row r="34" spans="3:7" s="10" customFormat="1" x14ac:dyDescent="0.25">
      <c r="C34" s="71" t="s">
        <v>74</v>
      </c>
      <c r="D34" s="71">
        <f>D32*D33</f>
        <v>7750000</v>
      </c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2024-08-06T06:44:19Z</dcterms:modified>
</cp:coreProperties>
</file>